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drawings/drawing13.xml" ContentType="application/vnd.openxmlformats-officedocument.drawing+xml"/>
  <Override PartName="/xl/worksheets/sheet11.xml" ContentType="application/vnd.openxmlformats-officedocument.spreadsheetml.worksheet+xml"/>
  <Override PartName="/xl/drawings/drawing15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drawings/drawing20.xml" ContentType="application/vnd.openxmlformats-officedocument.drawing+xml"/>
  <Override PartName="/xl/worksheets/sheet14.xml" ContentType="application/vnd.openxmlformats-officedocument.spreadsheetml.worksheet+xml"/>
  <Override PartName="/xl/drawings/drawing22.xml" ContentType="application/vnd.openxmlformats-officedocument.drawing+xml"/>
  <Override PartName="/xl/worksheets/sheet15.xml" ContentType="application/vnd.openxmlformats-officedocument.spreadsheetml.worksheet+xml"/>
  <Override PartName="/xl/drawings/drawing24.xml" ContentType="application/vnd.openxmlformats-officedocument.drawing+xml"/>
  <Override PartName="/xl/worksheets/sheet16.xml" ContentType="application/vnd.openxmlformats-officedocument.spreadsheetml.worksheet+xml"/>
  <Override PartName="/xl/drawings/drawing26.xml" ContentType="application/vnd.openxmlformats-officedocument.drawing+xml"/>
  <Override PartName="/xl/worksheets/sheet17.xml" ContentType="application/vnd.openxmlformats-officedocument.spreadsheetml.worksheet+xml"/>
  <Override PartName="/xl/drawings/drawing30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drawings/drawing3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80" windowHeight="6435" tabRatio="923" activeTab="0"/>
  </bookViews>
  <sheets>
    <sheet name="Índice" sheetId="1" r:id="rId1"/>
    <sheet name="Tabla1" sheetId="2" r:id="rId2"/>
    <sheet name="Tabla2" sheetId="3" r:id="rId3"/>
    <sheet name="Tabla3" sheetId="4" r:id="rId4"/>
    <sheet name="Gráfico1" sheetId="5" r:id="rId5"/>
    <sheet name="Gráfico 2" sheetId="6" r:id="rId6"/>
    <sheet name="Gráfico3" sheetId="7" r:id="rId7"/>
    <sheet name="Gráfico4" sheetId="8" r:id="rId8"/>
    <sheet name="Gráfico5" sheetId="9" r:id="rId9"/>
    <sheet name="Gráfico6" sheetId="10" r:id="rId10"/>
    <sheet name="Gráfico7" sheetId="11" r:id="rId11"/>
    <sheet name="Gráfico8" sheetId="12" r:id="rId12"/>
    <sheet name="Gráfico9" sheetId="13" r:id="rId13"/>
    <sheet name="Gráfico10" sheetId="14" r:id="rId14"/>
    <sheet name="Gráfico11" sheetId="15" r:id="rId15"/>
    <sheet name="Gráfico12" sheetId="16" r:id="rId16"/>
    <sheet name="Gráfico13" sheetId="17" r:id="rId17"/>
    <sheet name="Gráfico14" sheetId="18" r:id="rId18"/>
  </sheets>
  <externalReferences>
    <externalReference r:id="rId21"/>
  </externalReferences>
  <definedNames>
    <definedName name="_xlnm.Print_Area" localSheetId="4">'Gráfico1'!$A$1:$J$55</definedName>
    <definedName name="_xlnm.Print_Area" localSheetId="17">'Gráfico14'!#REF!</definedName>
    <definedName name="_xlnm.Print_Area" localSheetId="1">'Tabla1'!$A$1:$U$48</definedName>
    <definedName name="_xlnm.Print_Area" localSheetId="2">'Tabla2'!$A$1:$U$37</definedName>
    <definedName name="_xlnm.Print_Area" localSheetId="3">'Tabla3'!$A$1:$U$40</definedName>
  </definedNames>
  <calcPr fullCalcOnLoad="1"/>
</workbook>
</file>

<file path=xl/comments18.xml><?xml version="1.0" encoding="utf-8"?>
<comments xmlns="http://schemas.openxmlformats.org/spreadsheetml/2006/main">
  <authors>
    <author>marodriguez</author>
  </authors>
  <commentList>
    <comment ref="C28" authorId="0">
      <text>
        <r>
          <rPr>
            <b/>
            <sz val="8"/>
            <rFont val="Tahoma"/>
            <family val="0"/>
          </rPr>
          <t>marodriguez:</t>
        </r>
        <r>
          <rPr>
            <sz val="8"/>
            <rFont val="Tahoma"/>
            <family val="0"/>
          </rPr>
          <t xml:space="preserve">
Este no es su verdadero valor ,es 12592,  pero lo ponermos así para ke se pueda visualizar mejor el gráfico.</t>
        </r>
      </text>
    </comment>
  </commentList>
</comments>
</file>

<file path=xl/sharedStrings.xml><?xml version="1.0" encoding="utf-8"?>
<sst xmlns="http://schemas.openxmlformats.org/spreadsheetml/2006/main" count="652" uniqueCount="181">
  <si>
    <t>Observatorio de la Infancia en Andalucía</t>
  </si>
  <si>
    <t xml:space="preserve">
</t>
  </si>
  <si>
    <t>Lista de Tablas  y Gráficos</t>
  </si>
  <si>
    <t xml:space="preserve">Tabla 1. </t>
  </si>
  <si>
    <t xml:space="preserve">Tabla 2. </t>
  </si>
  <si>
    <t xml:space="preserve">Tabla 3. </t>
  </si>
  <si>
    <t>Gráfico 1.</t>
  </si>
  <si>
    <t>Gráfico 2.</t>
  </si>
  <si>
    <t>Gráfico 3</t>
  </si>
  <si>
    <t>Gráfico 4</t>
  </si>
  <si>
    <t xml:space="preserve">Fuente: </t>
  </si>
  <si>
    <t>Gráfico 5</t>
  </si>
  <si>
    <t>Huelva</t>
  </si>
  <si>
    <t>Jaén</t>
  </si>
  <si>
    <t>Almería</t>
  </si>
  <si>
    <t>Granada</t>
  </si>
  <si>
    <t>Córdoba</t>
  </si>
  <si>
    <t>Cádiz</t>
  </si>
  <si>
    <t>Málaga</t>
  </si>
  <si>
    <t>Sevilla</t>
  </si>
  <si>
    <t>Andalucía</t>
  </si>
  <si>
    <t>España</t>
  </si>
  <si>
    <t>Edad</t>
  </si>
  <si>
    <t>Total</t>
  </si>
  <si>
    <t>0</t>
  </si>
  <si>
    <t>Subtotal 0-2 años</t>
  </si>
  <si>
    <t>Subtotal 3-5 años</t>
  </si>
  <si>
    <t>-</t>
  </si>
  <si>
    <t>% *</t>
  </si>
  <si>
    <t>%*</t>
  </si>
  <si>
    <t>Subtotal 0-2</t>
  </si>
  <si>
    <t>% (**)</t>
  </si>
  <si>
    <t>% (***)</t>
  </si>
  <si>
    <t>(**) Porcentaje de menores de 0 a 2 años en la provincia respecto al total de población de 0 a 2 en Andalucía</t>
  </si>
  <si>
    <t>(***) Porcentaje de menores de 0 a 3 años en la provincia respecto al total de población de 0 a 3 en Andalucía</t>
  </si>
  <si>
    <t>%</t>
  </si>
  <si>
    <t>Ambos sexos</t>
  </si>
  <si>
    <t>Total 0-17</t>
  </si>
  <si>
    <t>Total Menores 0-5</t>
  </si>
  <si>
    <t>Porcentaje de menores de 0 a 5 años respecto al total de la población</t>
  </si>
  <si>
    <t>Porcentaje de menores de 0 a 5 respecto al total de menores de 0 a 17 años</t>
  </si>
  <si>
    <t>Asturias (Principado de)</t>
  </si>
  <si>
    <t>Castilla y León</t>
  </si>
  <si>
    <t>Galicia</t>
  </si>
  <si>
    <t>Cantabria</t>
  </si>
  <si>
    <t>Aragón</t>
  </si>
  <si>
    <t>País Vasco</t>
  </si>
  <si>
    <t>Extremadura</t>
  </si>
  <si>
    <t>Rioja (La)</t>
  </si>
  <si>
    <t>Castilla-La Mancha</t>
  </si>
  <si>
    <t>Canarias</t>
  </si>
  <si>
    <t>Navarra (Comunidad Foral de)</t>
  </si>
  <si>
    <t>Madrid (Comunidad de)</t>
  </si>
  <si>
    <t>Balears (Illes)</t>
  </si>
  <si>
    <t>Cataluña</t>
  </si>
  <si>
    <t>Murcia (Región de)</t>
  </si>
  <si>
    <t>Ceuta</t>
  </si>
  <si>
    <t>Melilla</t>
  </si>
  <si>
    <t>Evolución de la población menor de 0 a 5 años Andalucía y España. 1998-2005</t>
  </si>
  <si>
    <t>TOTAL ESPAÑA</t>
  </si>
  <si>
    <t xml:space="preserve"> TOTAL EDADES</t>
  </si>
  <si>
    <t>TOTAL ANDALUCÍA</t>
  </si>
  <si>
    <t>Porcentaje de menores de 0 a 5 años respecto al de menores de 0 a 17 años (Andalucía)</t>
  </si>
  <si>
    <t>Porcentaje de menores de 0 a 5 años respecto al total de la población (Andalucía)</t>
  </si>
  <si>
    <t>% 0-2 (**)</t>
  </si>
  <si>
    <t>% 0-3 (***)</t>
  </si>
  <si>
    <t>% respecto al total de población</t>
  </si>
  <si>
    <t>% 0 a 3</t>
  </si>
  <si>
    <t>Porcentaje de menores extranjeros de 0 a 5 años respecto al total de menores de 0 a 17 años (España)</t>
  </si>
  <si>
    <t>Población menor extranjera de 0 a 5 años (Andalucía)</t>
  </si>
  <si>
    <t>Porcentaje de menores extranjeros de 0 a 5 años respecto al total de menores de 0 a 17 años (Andalucía)</t>
  </si>
  <si>
    <t>% de extranjeros menores de 0 a 5 años respecto del total de menores de 0 a 5 años en la provincia</t>
  </si>
  <si>
    <t xml:space="preserve"> 0-4</t>
  </si>
  <si>
    <t xml:space="preserve"> 0 - 4</t>
  </si>
  <si>
    <t>%  respecto al total de menores de 18 años extranjeros en la provincia</t>
  </si>
  <si>
    <t>Gráfico 6</t>
  </si>
  <si>
    <t>Gráfico 7</t>
  </si>
  <si>
    <t>Gráfico 8</t>
  </si>
  <si>
    <t>Gráfico 9</t>
  </si>
  <si>
    <t>Gráfico 10</t>
  </si>
  <si>
    <t>Gráfico 11</t>
  </si>
  <si>
    <t>Gráfico 12</t>
  </si>
  <si>
    <t>Gráfico 13</t>
  </si>
  <si>
    <t>Gráfico 14</t>
  </si>
  <si>
    <t>Población menor de 6 años</t>
  </si>
  <si>
    <t>Total (**)</t>
  </si>
  <si>
    <t>1</t>
  </si>
  <si>
    <t>2</t>
  </si>
  <si>
    <t>3</t>
  </si>
  <si>
    <t>4</t>
  </si>
  <si>
    <t>5</t>
  </si>
  <si>
    <t>(*) Porcentaje de menores de 6 años respecto a la población menor de 18 años en cada provincia, Andalucía y España</t>
  </si>
  <si>
    <t>(*) Porcentaje de menores de cada edad en la provincia respecto al total de menores de 18 años en cada provincia, Andalucía y España</t>
  </si>
  <si>
    <t>(**) Porcentaje de la provincia respecto al total de menores de  6 años de Andalucía.</t>
  </si>
  <si>
    <t>(*) Porcentaje de extranjeros de cada edad respecto a la población extranjera menor de 18 años en cada provincia, Andalucía y España</t>
  </si>
  <si>
    <t>(**) Porcentaje de extranjeros menores de 6 años respecto al total de extranjeros menores de  6 años en Andalucía</t>
  </si>
  <si>
    <t>Fuente: Padrón municipal de habitantes 2007. INE. Elaboración OIA</t>
  </si>
  <si>
    <t>Población de 0 a 3 años. Ambos sexos. Andalucía, 2007.</t>
  </si>
  <si>
    <t>Movimiento Natural de Población, 2007</t>
  </si>
  <si>
    <t>Padrón municipal de habitantes 2007. INE</t>
  </si>
  <si>
    <t>Población extranjera menor de 6 años. Hombres. Andalucía, provincias y España, 2007.</t>
  </si>
  <si>
    <t xml:space="preserve">   Marruecos</t>
  </si>
  <si>
    <t>Porcentaje de menores de 0 a 5 años respecto al de menores de 0 a 17 años (España)</t>
  </si>
  <si>
    <t>Porcentaje de menores de 0 a 5 años respecto al total de la población (España)</t>
  </si>
  <si>
    <t>España(0-5)</t>
  </si>
  <si>
    <t>Andalucía(0-5)</t>
  </si>
  <si>
    <t>Evolución de la población menor de 0 a 5 años Andalucía y España. 1998-2007</t>
  </si>
  <si>
    <t>Total,menores 18</t>
  </si>
  <si>
    <t>Porcentarje</t>
  </si>
  <si>
    <t>Población Total</t>
  </si>
  <si>
    <t xml:space="preserve"> Revisión del Padrón municipal 2007. Datos a nivel nacional, comunidad autónoma y provincia.</t>
  </si>
  <si>
    <t>Comunitat Valenciana</t>
  </si>
  <si>
    <t>Serie Ordenada</t>
  </si>
  <si>
    <t xml:space="preserve">   Alemania</t>
  </si>
  <si>
    <t xml:space="preserve">   Bulgaria</t>
  </si>
  <si>
    <t xml:space="preserve">   España</t>
  </si>
  <si>
    <t xml:space="preserve">   Francia</t>
  </si>
  <si>
    <t xml:space="preserve">   Italia</t>
  </si>
  <si>
    <t xml:space="preserve">   Lituania</t>
  </si>
  <si>
    <t xml:space="preserve">   Portugal</t>
  </si>
  <si>
    <t xml:space="preserve">   Reino Unido</t>
  </si>
  <si>
    <t xml:space="preserve">   Rumania</t>
  </si>
  <si>
    <t xml:space="preserve">   Rusia</t>
  </si>
  <si>
    <t xml:space="preserve">   Ucrania</t>
  </si>
  <si>
    <t xml:space="preserve">   Argentina</t>
  </si>
  <si>
    <t xml:space="preserve">   Bolivia</t>
  </si>
  <si>
    <t xml:space="preserve">   Brasil</t>
  </si>
  <si>
    <t xml:space="preserve">   Colombia</t>
  </si>
  <si>
    <t xml:space="preserve">   Uruguay</t>
  </si>
  <si>
    <t xml:space="preserve">   Venezuela</t>
  </si>
  <si>
    <t xml:space="preserve">   China</t>
  </si>
  <si>
    <t xml:space="preserve">   Chile</t>
  </si>
  <si>
    <t xml:space="preserve">   Ecuador</t>
  </si>
  <si>
    <t>ORDEN  2007</t>
  </si>
  <si>
    <t xml:space="preserve">   Estados Unidos</t>
  </si>
  <si>
    <t>TotalMenores(2007)</t>
  </si>
  <si>
    <t>Evolución de la población menor extranjera de 0 a 5 años Andalucía y España. 1998-2007</t>
  </si>
  <si>
    <t>Serie ordenada de menor a mayor</t>
  </si>
  <si>
    <t>Paises Europeos no comunitarios</t>
  </si>
  <si>
    <t xml:space="preserve">   Polonia</t>
  </si>
  <si>
    <t xml:space="preserve">   Paraguay</t>
  </si>
  <si>
    <t xml:space="preserve">   Países Bajos</t>
  </si>
  <si>
    <t>Resto de paises africanos</t>
  </si>
  <si>
    <t>Unión Europea</t>
  </si>
  <si>
    <t xml:space="preserve"> Marruecos</t>
  </si>
  <si>
    <t>Oceánia</t>
  </si>
  <si>
    <t>América Norte</t>
  </si>
  <si>
    <t>América Sur</t>
  </si>
  <si>
    <t>Paises Asiáticos</t>
  </si>
  <si>
    <t>América Central</t>
  </si>
  <si>
    <t>Distribución de la población de 0 a 3 años según provincias. Andalucía 2007</t>
  </si>
  <si>
    <t>Evolución de la población extranjera menor de 0 a 5 años Andalucía y España. 1998-2007</t>
  </si>
  <si>
    <t>Porcentaje de menores extranjeros de 0 a 5 años respecto al total de menores de 18 años extranjeros en la provincia; Andalucía, 2007</t>
  </si>
  <si>
    <t>Distribución de la población extranjera de 0 a 4 años según área geográfica de nacimiento; Andalucía, 2007</t>
  </si>
  <si>
    <t>Población extranjera de 0 a 4 años según país de nacimiento; Andalucía 2007</t>
  </si>
  <si>
    <t>Población menor de 18 años</t>
  </si>
  <si>
    <t>Total población menores</t>
  </si>
  <si>
    <t xml:space="preserve">Fuente: Observatorio de la Infancia en Andalucía según datos del Padrón municipal de habitantes 2007. INE. </t>
  </si>
  <si>
    <t>Población de 0 a 5 años según sexo y edad. Provincias, Andalucía y España, 2007.</t>
  </si>
  <si>
    <t>Población de 0 a 5 años según sexo y edad. Ambos sexos. Provincias, Andalucía y España, 2007.</t>
  </si>
  <si>
    <t>Población de 0 a 5 años según sexo y edad. Niños. Provincias, Andalucía y España, 2007.</t>
  </si>
  <si>
    <t>Población de 0 a 5 años según sexo y edad. Niñas. Provincias, Andalucía y España, 2007.</t>
  </si>
  <si>
    <t>Población de 0 a 3 años según sexo y edad. Ambos sexos. Provincias, Andalucía y España, 2007.</t>
  </si>
  <si>
    <t>Población de 0 a 3 años según sexo y edad. Niños. Provincias, Andalucía y España, 2007.</t>
  </si>
  <si>
    <t>Población de 0 a 3 años según sexo y edad. Niñas. Provincias, Andalucía y España, 2007.</t>
  </si>
  <si>
    <t>Población de 0 a 3 años según sexo y edad. Provincias, Andalucía y España, 2007.</t>
  </si>
  <si>
    <t>Población extranjera de 0 a 5 años según sexo y edad. Ambos sexos. Provincias, Andalucía y España, 2007.</t>
  </si>
  <si>
    <t>Población extranjera de 0 a 5 años según sexo y edad. Chicas. Provincias, Andalucía y España, 2007.</t>
  </si>
  <si>
    <t>º</t>
  </si>
  <si>
    <t>Población extranjera de 0 a 5 años según sexo y edad. Provincias, Andalucía y España, 2007.</t>
  </si>
  <si>
    <t>Porcentaje de población de 0 a 5 años sobre el total de menores de 18 años en cada provincia; Andalucía, 2007</t>
  </si>
  <si>
    <t>Evolución del porcentaje de población de 0 a 5 años respecto al total de la población; España y Andalucía, 1998 - 2007</t>
  </si>
  <si>
    <t>ºº</t>
  </si>
  <si>
    <t>Distribución provincial de la población de 0 a 5 años.  Andalucía, 2007.</t>
  </si>
  <si>
    <t>Porcentaje de población de 0 a 5 años respecto al total de población; Comunidades autónomas, 2007.</t>
  </si>
  <si>
    <t>Porcentaje de población de 0 a 3 años de edad respecto al total de menores de 18 años; Andalucía,2007</t>
  </si>
  <si>
    <t>Porcentaje de población de 0 a 3 años respecto al total de población de la CCAA. España 2007</t>
  </si>
  <si>
    <t>Distribución de menores extranjeros de 0 a 5 años de edad según provincias. Andalucía 2007</t>
  </si>
  <si>
    <t>Evolución de la población de 0 a 5 años. Andalucía,1998-2007</t>
  </si>
  <si>
    <t>Porcentaje de menores entranjeros de 0 a 5 años respecto del total de menores de esta edad en la provincia. Andalucía, 2007</t>
  </si>
  <si>
    <t>Andalucía, CCAA y España. 2007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</si>
</sst>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0.0%"/>
    <numFmt numFmtId="180" formatCode="0.000000000"/>
    <numFmt numFmtId="181" formatCode="_-* #,##0.0\ _p_t_a_-;\-* #,##0.0\ _p_t_a_-;_-* &quot;-&quot;\ _p_t_a_-;_-@_-"/>
    <numFmt numFmtId="182" formatCode="_-* #,##0.00\ _p_t_a_-;\-* #,##0.00\ _p_t_a_-;_-* &quot;-&quot;\ _p_t_a_-;_-@_-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#,##0.0"/>
    <numFmt numFmtId="187" formatCode="0.00\'%\'"/>
    <numFmt numFmtId="188" formatCode="General\%"/>
    <numFmt numFmtId="189" formatCode="#,##0_ ;[Red]\-#,##0\ "/>
    <numFmt numFmtId="190" formatCode="#,##0;[Red]#,##0"/>
    <numFmt numFmtId="191" formatCode="#,##0_ ;#,##0\ "/>
    <numFmt numFmtId="192" formatCode="[$€-2]\ #,##0.00_);[Red]\([$€-2]\ #,##0.00\)"/>
    <numFmt numFmtId="193" formatCode="_-* #,##0.000\ _€_-;\-* #,##0.000\ _€_-;_-* &quot;-&quot;??\ _€_-;_-@_-"/>
    <numFmt numFmtId="194" formatCode="_-* #,##0.0\ _€_-;\-* #,##0.0\ _€_-;_-* &quot;-&quot;??\ _€_-;_-@_-"/>
    <numFmt numFmtId="195" formatCode="_-* #,##0\ _€_-;\-* #,##0\ _€_-;_-* &quot;-&quot;??\ _€_-;_-@_-"/>
    <numFmt numFmtId="196" formatCode="_-* #,##0.0\ _p_t_a_-;\-* #,##0.0\ _p_t_a_-;_-* &quot;-&quot;??\ _p_t_a_-;_-@_-"/>
    <numFmt numFmtId="197" formatCode="_-* #,##0\ _p_t_a_-;\-* #,##0\ _p_t_a_-;_-* &quot;-&quot;??\ _p_t_a_-;_-@_-"/>
    <numFmt numFmtId="198" formatCode="#,##0_ ;\-#,##0\ "/>
    <numFmt numFmtId="199" formatCode="_-* #,##0.0\ _p_t_a_-;\-* #,##0.0\ _p_t_a_-;_-* &quot;-&quot;?\ _p_t_a_-;_-@_-"/>
    <numFmt numFmtId="200" formatCode="_-* #,##0.000\ _p_t_a_-;\-* #,##0.000\ _p_t_a_-;_-* &quot;-&quot;??\ _p_t_a_-;_-@_-"/>
    <numFmt numFmtId="201" formatCode="0.000%"/>
    <numFmt numFmtId="202" formatCode="_-* #,##0.00\ [$€]_-;\-* #,##0.00\ [$€]_-;_-* &quot;-&quot;??\ [$€]_-;_-@_-"/>
    <numFmt numFmtId="203" formatCode="_-* #,##0.000\ [$€]_-;\-* #,##0.000\ [$€]_-;_-* &quot;-&quot;??\ [$€]_-;_-@_-"/>
    <numFmt numFmtId="204" formatCode="_-* #,##0.0\ [$€]_-;\-* #,##0.0\ [$€]_-;_-* &quot;-&quot;??\ [$€]_-;_-@_-"/>
    <numFmt numFmtId="205" formatCode="#,##0.00_ ;\-#,##0.00\ "/>
    <numFmt numFmtId="206" formatCode="_(* #,##0.00_);_(* \(#,##0.00\);_(* &quot;-&quot;??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&quot;$&quot;* #,##0_);_(&quot;$&quot;* \(#,##0\);_(&quot;$&quot;* &quot;-&quot;_);_(@_)"/>
  </numFmts>
  <fonts count="66">
    <font>
      <sz val="10"/>
      <name val="Arial"/>
      <family val="0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6"/>
      <color indexed="9"/>
      <name val="Arial"/>
      <family val="2"/>
    </font>
    <font>
      <b/>
      <sz val="24"/>
      <color indexed="17"/>
      <name val="Univers"/>
      <family val="0"/>
    </font>
    <font>
      <b/>
      <sz val="14"/>
      <color indexed="8"/>
      <name val="Univers"/>
      <family val="0"/>
    </font>
    <font>
      <sz val="8"/>
      <name val="Arial"/>
      <family val="2"/>
    </font>
    <font>
      <b/>
      <sz val="12"/>
      <color indexed="8"/>
      <name val="Univers"/>
      <family val="2"/>
    </font>
    <font>
      <sz val="10"/>
      <color indexed="8"/>
      <name val="Univers"/>
      <family val="2"/>
    </font>
    <font>
      <b/>
      <sz val="14"/>
      <color indexed="17"/>
      <name val="Univers"/>
      <family val="0"/>
    </font>
    <font>
      <sz val="12"/>
      <color indexed="8"/>
      <name val="Univers"/>
      <family val="0"/>
    </font>
    <font>
      <u val="single"/>
      <sz val="10"/>
      <color indexed="12"/>
      <name val="Arial"/>
      <family val="0"/>
    </font>
    <font>
      <sz val="10"/>
      <name val="arial"/>
      <family val="2"/>
    </font>
    <font>
      <b/>
      <sz val="10"/>
      <name val="Univers"/>
      <family val="0"/>
    </font>
    <font>
      <sz val="10"/>
      <name val="Univers"/>
      <family val="0"/>
    </font>
    <font>
      <b/>
      <sz val="10"/>
      <color indexed="8"/>
      <name val="Univers"/>
      <family val="0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36"/>
      <name val="Arial"/>
      <family val="0"/>
    </font>
    <font>
      <i/>
      <sz val="9"/>
      <name val="Arial"/>
      <family val="2"/>
    </font>
    <font>
      <sz val="8"/>
      <color indexed="9"/>
      <name val="Arial"/>
      <family val="2"/>
    </font>
    <font>
      <b/>
      <sz val="1.5"/>
      <name val="Arial"/>
      <family val="2"/>
    </font>
    <font>
      <sz val="1.5"/>
      <name val="Arial"/>
      <family val="0"/>
    </font>
    <font>
      <sz val="1.25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0"/>
    </font>
    <font>
      <b/>
      <sz val="8"/>
      <color indexed="9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11.25"/>
      <name val="Arial"/>
      <family val="0"/>
    </font>
    <font>
      <sz val="1"/>
      <name val="Arial"/>
      <family val="2"/>
    </font>
    <font>
      <sz val="8"/>
      <name val="Tahoma"/>
      <family val="0"/>
    </font>
    <font>
      <b/>
      <sz val="1"/>
      <name val="Arial"/>
      <family val="2"/>
    </font>
    <font>
      <sz val="1"/>
      <color indexed="18"/>
      <name val="Arial"/>
      <family val="2"/>
    </font>
    <font>
      <b/>
      <sz val="12"/>
      <color indexed="9"/>
      <name val="Arial"/>
      <family val="0"/>
    </font>
    <font>
      <sz val="12"/>
      <name val="Arial"/>
      <family val="0"/>
    </font>
    <font>
      <b/>
      <sz val="10"/>
      <color indexed="8"/>
      <name val="arial"/>
      <family val="0"/>
    </font>
    <font>
      <sz val="10.5"/>
      <name val="Arial"/>
      <family val="0"/>
    </font>
    <font>
      <b/>
      <sz val="11"/>
      <name val="Arial"/>
      <family val="0"/>
    </font>
    <font>
      <sz val="11.5"/>
      <name val="Arial"/>
      <family val="0"/>
    </font>
    <font>
      <sz val="9.25"/>
      <name val="Arial"/>
      <family val="2"/>
    </font>
    <font>
      <sz val="15.5"/>
      <name val="Arial"/>
      <family val="0"/>
    </font>
    <font>
      <sz val="8.25"/>
      <name val="Arial"/>
      <family val="2"/>
    </font>
    <font>
      <sz val="16.25"/>
      <name val="Arial"/>
      <family val="0"/>
    </font>
    <font>
      <sz val="15.75"/>
      <name val="Arial"/>
      <family val="0"/>
    </font>
    <font>
      <b/>
      <i/>
      <sz val="8"/>
      <color indexed="9"/>
      <name val="Arial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1"/>
      <color indexed="8"/>
      <name val="Arial"/>
      <family val="0"/>
    </font>
    <font>
      <sz val="8.5"/>
      <name val="Arial"/>
      <family val="2"/>
    </font>
    <font>
      <sz val="9.75"/>
      <name val="Arial"/>
      <family val="2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8"/>
      <name val="Tahoma"/>
      <family val="0"/>
    </font>
    <font>
      <sz val="8.75"/>
      <name val="Arial"/>
      <family val="0"/>
    </font>
    <font>
      <b/>
      <sz val="9.25"/>
      <name val="Arial"/>
      <family val="2"/>
    </font>
    <font>
      <sz val="9.5"/>
      <name val="Arial"/>
      <family val="0"/>
    </font>
    <font>
      <b/>
      <sz val="9.5"/>
      <name val="Arial"/>
      <family val="2"/>
    </font>
    <font>
      <sz val="12"/>
      <color indexed="9"/>
      <name val="Trebuchet MS"/>
      <family val="2"/>
    </font>
    <font>
      <b/>
      <sz val="10.25"/>
      <name val="Arial"/>
      <family val="2"/>
    </font>
    <font>
      <b/>
      <sz val="9.75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0"/>
      </top>
      <bottom style="thin">
        <color indexed="57"/>
      </bottom>
    </border>
    <border>
      <left>
        <color indexed="63"/>
      </left>
      <right>
        <color indexed="63"/>
      </right>
      <top style="medium">
        <color indexed="50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50"/>
      </left>
      <right>
        <color indexed="63"/>
      </right>
      <top>
        <color indexed="63"/>
      </top>
      <bottom>
        <color indexed="63"/>
      </bottom>
    </border>
    <border>
      <left style="medium">
        <color indexed="50"/>
      </left>
      <right>
        <color indexed="63"/>
      </right>
      <top>
        <color indexed="63"/>
      </top>
      <bottom style="medium">
        <color indexed="50"/>
      </bottom>
    </border>
    <border>
      <left>
        <color indexed="63"/>
      </left>
      <right>
        <color indexed="63"/>
      </right>
      <top>
        <color indexed="63"/>
      </top>
      <bottom style="medium">
        <color indexed="50"/>
      </bottom>
    </border>
    <border>
      <left>
        <color indexed="63"/>
      </left>
      <right>
        <color indexed="63"/>
      </right>
      <top>
        <color indexed="63"/>
      </top>
      <bottom style="thin">
        <color indexed="50"/>
      </bottom>
    </border>
    <border>
      <left style="medium">
        <color indexed="50"/>
      </left>
      <right style="medium">
        <color indexed="50"/>
      </right>
      <top style="medium">
        <color indexed="50"/>
      </top>
      <bottom>
        <color indexed="63"/>
      </bottom>
    </border>
    <border>
      <left>
        <color indexed="63"/>
      </left>
      <right style="medium">
        <color indexed="50"/>
      </right>
      <top>
        <color indexed="63"/>
      </top>
      <bottom>
        <color indexed="63"/>
      </bottom>
    </border>
    <border>
      <left style="medium">
        <color indexed="50"/>
      </left>
      <right style="medium">
        <color indexed="50"/>
      </right>
      <top>
        <color indexed="63"/>
      </top>
      <bottom>
        <color indexed="63"/>
      </bottom>
    </border>
    <border>
      <left style="medium">
        <color indexed="50"/>
      </left>
      <right>
        <color indexed="63"/>
      </right>
      <top>
        <color indexed="63"/>
      </top>
      <bottom style="thin"/>
    </border>
    <border>
      <left style="medium">
        <color indexed="50"/>
      </left>
      <right style="medium">
        <color indexed="50"/>
      </right>
      <top style="thin"/>
      <bottom style="medium"/>
    </border>
    <border>
      <left style="medium">
        <color indexed="50"/>
      </left>
      <right>
        <color indexed="63"/>
      </right>
      <top style="thin"/>
      <bottom style="medium"/>
    </border>
    <border>
      <left>
        <color indexed="63"/>
      </left>
      <right style="medium">
        <color indexed="50"/>
      </right>
      <top style="thin"/>
      <bottom style="medium"/>
    </border>
    <border>
      <left>
        <color indexed="63"/>
      </left>
      <right style="medium">
        <color indexed="50"/>
      </right>
      <top>
        <color indexed="63"/>
      </top>
      <bottom style="medium">
        <color indexed="50"/>
      </bottom>
    </border>
    <border>
      <left style="medium">
        <color indexed="50"/>
      </left>
      <right>
        <color indexed="63"/>
      </right>
      <top style="medium">
        <color indexed="50"/>
      </top>
      <bottom>
        <color indexed="63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>
        <color indexed="63"/>
      </left>
      <right>
        <color indexed="63"/>
      </right>
      <top style="thin">
        <color indexed="50"/>
      </top>
      <bottom>
        <color indexed="63"/>
      </bottom>
    </border>
    <border>
      <left style="medium">
        <color indexed="50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50"/>
      </right>
      <top>
        <color indexed="63"/>
      </top>
      <bottom style="medium"/>
    </border>
    <border>
      <left>
        <color indexed="63"/>
      </left>
      <right style="medium">
        <color indexed="50"/>
      </right>
      <top>
        <color indexed="63"/>
      </top>
      <bottom style="thin"/>
    </border>
    <border>
      <left>
        <color indexed="63"/>
      </left>
      <right style="thin">
        <color indexed="50"/>
      </right>
      <top>
        <color indexed="63"/>
      </top>
      <bottom style="medium">
        <color indexed="5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50"/>
      </right>
      <top style="thin">
        <color indexed="8"/>
      </top>
      <bottom style="medium">
        <color indexed="8"/>
      </bottom>
    </border>
    <border>
      <left style="medium">
        <color indexed="50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50"/>
      </left>
      <right>
        <color indexed="63"/>
      </right>
      <top style="medium"/>
      <bottom style="medium"/>
    </border>
    <border>
      <left>
        <color indexed="63"/>
      </left>
      <right style="medium">
        <color indexed="50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50"/>
      </right>
      <top style="medium">
        <color indexed="50"/>
      </top>
      <bottom>
        <color indexed="63"/>
      </bottom>
    </border>
    <border>
      <left>
        <color indexed="63"/>
      </left>
      <right>
        <color indexed="63"/>
      </right>
      <top style="medium">
        <color indexed="5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50"/>
      </top>
      <bottom style="medium">
        <color indexed="50"/>
      </bottom>
    </border>
    <border>
      <left style="medium">
        <color indexed="50"/>
      </left>
      <right style="medium">
        <color indexed="50"/>
      </right>
      <top style="medium"/>
      <bottom style="medium">
        <color indexed="59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50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50"/>
      </right>
      <top style="medium"/>
      <bottom>
        <color indexed="63"/>
      </bottom>
    </border>
    <border>
      <left>
        <color indexed="63"/>
      </left>
      <right style="thin">
        <color indexed="50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14">
    <xf numFmtId="0" fontId="0" fillId="0" borderId="0" xfId="0" applyAlignment="1">
      <alignment/>
    </xf>
    <xf numFmtId="0" fontId="0" fillId="2" borderId="0" xfId="23" applyFill="1" applyProtection="1">
      <alignment/>
      <protection locked="0"/>
    </xf>
    <xf numFmtId="0" fontId="5" fillId="2" borderId="0" xfId="23" applyFont="1" applyFill="1" applyAlignment="1" applyProtection="1">
      <alignment horizontal="left" vertical="center"/>
      <protection locked="0"/>
    </xf>
    <xf numFmtId="0" fontId="6" fillId="2" borderId="0" xfId="23" applyFont="1" applyFill="1" applyProtection="1">
      <alignment/>
      <protection locked="0"/>
    </xf>
    <xf numFmtId="0" fontId="7" fillId="2" borderId="0" xfId="23" applyFont="1" applyFill="1" applyAlignment="1" applyProtection="1">
      <alignment horizontal="left" vertical="center"/>
      <protection locked="0"/>
    </xf>
    <xf numFmtId="0" fontId="0" fillId="2" borderId="0" xfId="23" applyFill="1" applyAlignment="1" applyProtection="1">
      <alignment vertical="center"/>
      <protection locked="0"/>
    </xf>
    <xf numFmtId="0" fontId="9" fillId="2" borderId="0" xfId="23" applyFont="1" applyFill="1" applyBorder="1" applyAlignment="1" applyProtection="1">
      <alignment horizontal="left" vertical="center"/>
      <protection locked="0"/>
    </xf>
    <xf numFmtId="0" fontId="10" fillId="2" borderId="0" xfId="23" applyFont="1" applyFill="1" applyBorder="1" applyAlignment="1" applyProtection="1">
      <alignment horizontal="left" vertical="center"/>
      <protection locked="0"/>
    </xf>
    <xf numFmtId="0" fontId="11" fillId="2" borderId="1" xfId="16" applyFill="1" applyBorder="1" applyAlignment="1" applyProtection="1">
      <alignment vertical="center"/>
      <protection locked="0"/>
    </xf>
    <xf numFmtId="0" fontId="12" fillId="2" borderId="2" xfId="0" applyFont="1" applyFill="1" applyBorder="1" applyAlignment="1" applyProtection="1">
      <alignment vertical="center"/>
      <protection locked="0"/>
    </xf>
    <xf numFmtId="0" fontId="11" fillId="2" borderId="3" xfId="16" applyFill="1" applyBorder="1" applyAlignment="1" applyProtection="1">
      <alignment vertical="center"/>
      <protection locked="0"/>
    </xf>
    <xf numFmtId="0" fontId="12" fillId="2" borderId="4" xfId="0" applyFont="1" applyFill="1" applyBorder="1" applyAlignment="1" applyProtection="1">
      <alignment vertical="center"/>
      <protection locked="0"/>
    </xf>
    <xf numFmtId="0" fontId="13" fillId="2" borderId="3" xfId="23" applyFont="1" applyFill="1" applyBorder="1" applyAlignment="1" applyProtection="1">
      <alignment vertical="center" wrapText="1"/>
      <protection locked="0"/>
    </xf>
    <xf numFmtId="0" fontId="14" fillId="2" borderId="5" xfId="23" applyFont="1" applyFill="1" applyBorder="1" applyAlignment="1" applyProtection="1">
      <alignment vertical="center"/>
      <protection locked="0"/>
    </xf>
    <xf numFmtId="0" fontId="0" fillId="2" borderId="0" xfId="23" applyFill="1" applyBorder="1" applyAlignment="1" applyProtection="1">
      <alignment vertical="center"/>
      <protection locked="0"/>
    </xf>
    <xf numFmtId="0" fontId="15" fillId="2" borderId="0" xfId="23" applyFont="1" applyFill="1" applyAlignment="1" applyProtection="1">
      <alignment horizontal="left" vertical="center"/>
      <protection locked="0"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25" fillId="3" borderId="0" xfId="0" applyFont="1" applyFill="1" applyBorder="1" applyAlignment="1">
      <alignment/>
    </xf>
    <xf numFmtId="0" fontId="25" fillId="3" borderId="0" xfId="0" applyFont="1" applyFill="1" applyAlignment="1">
      <alignment/>
    </xf>
    <xf numFmtId="3" fontId="27" fillId="3" borderId="0" xfId="0" applyNumberFormat="1" applyFont="1" applyFill="1" applyBorder="1" applyAlignment="1">
      <alignment horizontal="center"/>
    </xf>
    <xf numFmtId="0" fontId="25" fillId="3" borderId="0" xfId="0" applyFont="1" applyFill="1" applyAlignment="1">
      <alignment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/>
    </xf>
    <xf numFmtId="3" fontId="16" fillId="3" borderId="6" xfId="0" applyNumberFormat="1" applyFont="1" applyFill="1" applyBorder="1" applyAlignment="1">
      <alignment horizontal="center"/>
    </xf>
    <xf numFmtId="179" fontId="16" fillId="3" borderId="11" xfId="24" applyNumberFormat="1" applyFont="1" applyFill="1" applyBorder="1" applyAlignment="1">
      <alignment horizontal="center"/>
    </xf>
    <xf numFmtId="0" fontId="16" fillId="3" borderId="12" xfId="0" applyFont="1" applyFill="1" applyBorder="1" applyAlignment="1">
      <alignment horizontal="center"/>
    </xf>
    <xf numFmtId="0" fontId="30" fillId="3" borderId="12" xfId="0" applyFont="1" applyFill="1" applyBorder="1" applyAlignment="1">
      <alignment horizontal="center"/>
    </xf>
    <xf numFmtId="3" fontId="30" fillId="3" borderId="6" xfId="0" applyNumberFormat="1" applyFont="1" applyFill="1" applyBorder="1" applyAlignment="1">
      <alignment horizontal="center"/>
    </xf>
    <xf numFmtId="0" fontId="17" fillId="3" borderId="12" xfId="0" applyFont="1" applyFill="1" applyBorder="1" applyAlignment="1">
      <alignment horizontal="center"/>
    </xf>
    <xf numFmtId="3" fontId="17" fillId="3" borderId="6" xfId="0" applyNumberFormat="1" applyFont="1" applyFill="1" applyBorder="1" applyAlignment="1">
      <alignment horizontal="center"/>
    </xf>
    <xf numFmtId="3" fontId="17" fillId="3" borderId="13" xfId="0" applyNumberFormat="1" applyFont="1" applyFill="1" applyBorder="1" applyAlignment="1">
      <alignment horizontal="center"/>
    </xf>
    <xf numFmtId="3" fontId="17" fillId="3" borderId="14" xfId="0" applyNumberFormat="1" applyFont="1" applyFill="1" applyBorder="1" applyAlignment="1">
      <alignment horizontal="center"/>
    </xf>
    <xf numFmtId="3" fontId="17" fillId="3" borderId="15" xfId="24" applyNumberFormat="1" applyFont="1" applyFill="1" applyBorder="1" applyAlignment="1">
      <alignment horizontal="center"/>
    </xf>
    <xf numFmtId="179" fontId="17" fillId="3" borderId="16" xfId="24" applyNumberFormat="1" applyFont="1" applyFill="1" applyBorder="1" applyAlignment="1">
      <alignment horizontal="center"/>
    </xf>
    <xf numFmtId="179" fontId="17" fillId="3" borderId="15" xfId="24" applyNumberFormat="1" applyFont="1" applyFill="1" applyBorder="1" applyAlignment="1">
      <alignment horizontal="right"/>
    </xf>
    <xf numFmtId="0" fontId="17" fillId="3" borderId="16" xfId="0" applyFont="1" applyFill="1" applyBorder="1" applyAlignment="1">
      <alignment horizontal="right"/>
    </xf>
    <xf numFmtId="0" fontId="0" fillId="3" borderId="0" xfId="0" applyFill="1" applyAlignment="1">
      <alignment horizontal="center"/>
    </xf>
    <xf numFmtId="179" fontId="17" fillId="3" borderId="11" xfId="24" applyNumberFormat="1" applyFont="1" applyFill="1" applyBorder="1" applyAlignment="1">
      <alignment horizontal="center"/>
    </xf>
    <xf numFmtId="179" fontId="17" fillId="3" borderId="0" xfId="24" applyNumberFormat="1" applyFont="1" applyFill="1" applyBorder="1" applyAlignment="1">
      <alignment horizontal="center"/>
    </xf>
    <xf numFmtId="179" fontId="30" fillId="3" borderId="11" xfId="24" applyNumberFormat="1" applyFont="1" applyFill="1" applyBorder="1" applyAlignment="1">
      <alignment horizontal="center"/>
    </xf>
    <xf numFmtId="0" fontId="20" fillId="3" borderId="0" xfId="0" applyFont="1" applyFill="1" applyAlignment="1">
      <alignment/>
    </xf>
    <xf numFmtId="179" fontId="0" fillId="3" borderId="0" xfId="24" applyNumberFormat="1" applyFill="1" applyAlignment="1">
      <alignment horizontal="center"/>
    </xf>
    <xf numFmtId="179" fontId="17" fillId="3" borderId="16" xfId="0" applyNumberFormat="1" applyFont="1" applyFill="1" applyBorder="1" applyAlignment="1">
      <alignment horizontal="right"/>
    </xf>
    <xf numFmtId="179" fontId="25" fillId="3" borderId="0" xfId="24" applyNumberFormat="1" applyFont="1" applyFill="1" applyAlignment="1">
      <alignment horizontal="center"/>
    </xf>
    <xf numFmtId="0" fontId="25" fillId="3" borderId="0" xfId="0" applyFont="1" applyFill="1" applyAlignment="1">
      <alignment horizontal="center"/>
    </xf>
    <xf numFmtId="0" fontId="1" fillId="3" borderId="0" xfId="0" applyFont="1" applyFill="1" applyAlignment="1">
      <alignment/>
    </xf>
    <xf numFmtId="186" fontId="25" fillId="3" borderId="0" xfId="0" applyNumberFormat="1" applyFont="1" applyFill="1" applyAlignment="1">
      <alignment/>
    </xf>
    <xf numFmtId="0" fontId="29" fillId="3" borderId="0" xfId="0" applyFont="1" applyFill="1" applyAlignment="1">
      <alignment/>
    </xf>
    <xf numFmtId="186" fontId="21" fillId="3" borderId="0" xfId="0" applyNumberFormat="1" applyFont="1" applyFill="1" applyAlignment="1">
      <alignment/>
    </xf>
    <xf numFmtId="0" fontId="21" fillId="3" borderId="0" xfId="0" applyFont="1" applyFill="1" applyAlignment="1">
      <alignment/>
    </xf>
    <xf numFmtId="0" fontId="1" fillId="3" borderId="0" xfId="0" applyFont="1" applyFill="1" applyBorder="1" applyAlignment="1">
      <alignment/>
    </xf>
    <xf numFmtId="0" fontId="21" fillId="3" borderId="0" xfId="0" applyFont="1" applyFill="1" applyAlignment="1">
      <alignment/>
    </xf>
    <xf numFmtId="3" fontId="21" fillId="3" borderId="0" xfId="0" applyNumberFormat="1" applyFont="1" applyFill="1" applyAlignment="1">
      <alignment/>
    </xf>
    <xf numFmtId="3" fontId="28" fillId="3" borderId="0" xfId="24" applyNumberFormat="1" applyFont="1" applyFill="1" applyBorder="1" applyAlignment="1">
      <alignment horizontal="center"/>
    </xf>
    <xf numFmtId="179" fontId="28" fillId="3" borderId="0" xfId="24" applyNumberFormat="1" applyFont="1" applyFill="1" applyBorder="1" applyAlignment="1">
      <alignment horizontal="center"/>
    </xf>
    <xf numFmtId="179" fontId="27" fillId="3" borderId="0" xfId="24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8" fillId="3" borderId="0" xfId="0" applyFont="1" applyFill="1" applyBorder="1" applyAlignment="1">
      <alignment horizontal="center"/>
    </xf>
    <xf numFmtId="3" fontId="28" fillId="3" borderId="0" xfId="0" applyNumberFormat="1" applyFont="1" applyFill="1" applyBorder="1" applyAlignment="1">
      <alignment horizontal="center"/>
    </xf>
    <xf numFmtId="0" fontId="27" fillId="3" borderId="0" xfId="0" applyFont="1" applyFill="1" applyBorder="1" applyAlignment="1">
      <alignment horizontal="center"/>
    </xf>
    <xf numFmtId="3" fontId="27" fillId="3" borderId="0" xfId="0" applyNumberFormat="1" applyFont="1" applyFill="1" applyBorder="1" applyAlignment="1">
      <alignment horizontal="center"/>
    </xf>
    <xf numFmtId="3" fontId="27" fillId="3" borderId="0" xfId="24" applyNumberFormat="1" applyFont="1" applyFill="1" applyBorder="1" applyAlignment="1">
      <alignment horizontal="center"/>
    </xf>
    <xf numFmtId="9" fontId="27" fillId="3" borderId="0" xfId="24" applyNumberFormat="1" applyFont="1" applyFill="1" applyBorder="1" applyAlignment="1">
      <alignment horizontal="center"/>
    </xf>
    <xf numFmtId="179" fontId="27" fillId="3" borderId="0" xfId="24" applyNumberFormat="1" applyFont="1" applyFill="1" applyBorder="1" applyAlignment="1">
      <alignment horizontal="right"/>
    </xf>
    <xf numFmtId="0" fontId="27" fillId="3" borderId="0" xfId="0" applyFont="1" applyFill="1" applyBorder="1" applyAlignment="1">
      <alignment horizontal="right"/>
    </xf>
    <xf numFmtId="9" fontId="27" fillId="3" borderId="0" xfId="24" applyNumberFormat="1" applyFont="1" applyFill="1" applyBorder="1" applyAlignment="1">
      <alignment horizontal="right"/>
    </xf>
    <xf numFmtId="0" fontId="21" fillId="3" borderId="0" xfId="0" applyFont="1" applyFill="1" applyBorder="1" applyAlignment="1">
      <alignment/>
    </xf>
    <xf numFmtId="3" fontId="21" fillId="3" borderId="0" xfId="0" applyNumberFormat="1" applyFont="1" applyFill="1" applyBorder="1" applyAlignment="1">
      <alignment/>
    </xf>
    <xf numFmtId="49" fontId="28" fillId="3" borderId="0" xfId="0" applyNumberFormat="1" applyFont="1" applyFill="1" applyBorder="1" applyAlignment="1">
      <alignment/>
    </xf>
    <xf numFmtId="0" fontId="37" fillId="3" borderId="0" xfId="0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/>
    </xf>
    <xf numFmtId="0" fontId="29" fillId="3" borderId="0" xfId="0" applyFont="1" applyFill="1" applyAlignment="1">
      <alignment vertical="center" wrapText="1"/>
    </xf>
    <xf numFmtId="0" fontId="27" fillId="3" borderId="0" xfId="0" applyFont="1" applyFill="1" applyBorder="1" applyAlignment="1">
      <alignment horizontal="center" vertical="center" wrapText="1"/>
    </xf>
    <xf numFmtId="0" fontId="27" fillId="3" borderId="0" xfId="0" applyFont="1" applyFill="1" applyBorder="1" applyAlignment="1">
      <alignment vertical="center" wrapText="1"/>
    </xf>
    <xf numFmtId="3" fontId="21" fillId="3" borderId="0" xfId="0" applyNumberFormat="1" applyFont="1" applyFill="1" applyAlignment="1">
      <alignment horizontal="center"/>
    </xf>
    <xf numFmtId="0" fontId="3" fillId="3" borderId="0" xfId="0" applyFont="1" applyFill="1" applyBorder="1" applyAlignment="1">
      <alignment horizontal="center" vertical="center" wrapText="1"/>
    </xf>
    <xf numFmtId="179" fontId="25" fillId="3" borderId="0" xfId="24" applyNumberFormat="1" applyFont="1" applyFill="1" applyBorder="1" applyAlignment="1">
      <alignment/>
    </xf>
    <xf numFmtId="0" fontId="25" fillId="5" borderId="0" xfId="0" applyFont="1" applyFill="1" applyBorder="1" applyAlignment="1">
      <alignment/>
    </xf>
    <xf numFmtId="3" fontId="25" fillId="5" borderId="0" xfId="0" applyNumberFormat="1" applyFont="1" applyFill="1" applyBorder="1" applyAlignment="1">
      <alignment/>
    </xf>
    <xf numFmtId="3" fontId="25" fillId="3" borderId="0" xfId="0" applyNumberFormat="1" applyFont="1" applyFill="1" applyBorder="1" applyAlignment="1">
      <alignment/>
    </xf>
    <xf numFmtId="0" fontId="31" fillId="3" borderId="0" xfId="0" applyFont="1" applyFill="1" applyAlignment="1">
      <alignment/>
    </xf>
    <xf numFmtId="0" fontId="31" fillId="2" borderId="0" xfId="23" applyFont="1" applyFill="1" applyProtection="1">
      <alignment/>
      <protection locked="0"/>
    </xf>
    <xf numFmtId="0" fontId="1" fillId="4" borderId="17" xfId="0" applyFont="1" applyFill="1" applyBorder="1" applyAlignment="1">
      <alignment horizontal="center" vertical="center" wrapText="1"/>
    </xf>
    <xf numFmtId="3" fontId="6" fillId="3" borderId="6" xfId="0" applyNumberFormat="1" applyFont="1" applyFill="1" applyBorder="1" applyAlignment="1">
      <alignment horizontal="center"/>
    </xf>
    <xf numFmtId="3" fontId="6" fillId="3" borderId="18" xfId="0" applyNumberFormat="1" applyFont="1" applyFill="1" applyBorder="1" applyAlignment="1">
      <alignment horizontal="center"/>
    </xf>
    <xf numFmtId="3" fontId="6" fillId="3" borderId="19" xfId="0" applyNumberFormat="1" applyFont="1" applyFill="1" applyBorder="1" applyAlignment="1">
      <alignment horizontal="center"/>
    </xf>
    <xf numFmtId="3" fontId="6" fillId="3" borderId="20" xfId="0" applyNumberFormat="1" applyFont="1" applyFill="1" applyBorder="1" applyAlignment="1">
      <alignment horizontal="center"/>
    </xf>
    <xf numFmtId="3" fontId="6" fillId="3" borderId="0" xfId="0" applyNumberFormat="1" applyFont="1" applyFill="1" applyBorder="1" applyAlignment="1">
      <alignment horizontal="center"/>
    </xf>
    <xf numFmtId="3" fontId="17" fillId="3" borderId="15" xfId="0" applyNumberFormat="1" applyFont="1" applyFill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190" fontId="6" fillId="0" borderId="0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179" fontId="17" fillId="3" borderId="21" xfId="24" applyNumberFormat="1" applyFont="1" applyFill="1" applyBorder="1" applyAlignment="1">
      <alignment horizontal="right"/>
    </xf>
    <xf numFmtId="0" fontId="17" fillId="3" borderId="22" xfId="0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/>
    </xf>
    <xf numFmtId="197" fontId="25" fillId="0" borderId="0" xfId="18" applyNumberFormat="1" applyFont="1" applyBorder="1" applyAlignment="1">
      <alignment/>
    </xf>
    <xf numFmtId="197" fontId="27" fillId="3" borderId="0" xfId="18" applyNumberFormat="1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1" fontId="1" fillId="3" borderId="0" xfId="0" applyNumberFormat="1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8" fillId="3" borderId="0" xfId="0" applyFont="1" applyFill="1" applyAlignment="1">
      <alignment/>
    </xf>
    <xf numFmtId="3" fontId="18" fillId="3" borderId="0" xfId="0" applyNumberFormat="1" applyFont="1" applyFill="1" applyAlignment="1">
      <alignment/>
    </xf>
    <xf numFmtId="0" fontId="12" fillId="3" borderId="0" xfId="0" applyFont="1" applyFill="1" applyAlignment="1">
      <alignment/>
    </xf>
    <xf numFmtId="0" fontId="6" fillId="3" borderId="0" xfId="0" applyFont="1" applyFill="1" applyBorder="1" applyAlignment="1">
      <alignment/>
    </xf>
    <xf numFmtId="0" fontId="12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0" xfId="0" applyFont="1" applyFill="1" applyAlignment="1">
      <alignment horizontal="center"/>
    </xf>
    <xf numFmtId="0" fontId="6" fillId="3" borderId="0" xfId="0" applyFont="1" applyFill="1" applyAlignment="1">
      <alignment/>
    </xf>
    <xf numFmtId="0" fontId="41" fillId="3" borderId="0" xfId="0" applyFont="1" applyFill="1" applyBorder="1" applyAlignment="1">
      <alignment horizontal="center" vertical="center" wrapText="1"/>
    </xf>
    <xf numFmtId="3" fontId="16" fillId="3" borderId="0" xfId="24" applyNumberFormat="1" applyFont="1" applyFill="1" applyBorder="1" applyAlignment="1">
      <alignment horizontal="center"/>
    </xf>
    <xf numFmtId="179" fontId="17" fillId="3" borderId="0" xfId="24" applyNumberFormat="1" applyFont="1" applyFill="1" applyBorder="1" applyAlignment="1">
      <alignment horizontal="center"/>
    </xf>
    <xf numFmtId="0" fontId="31" fillId="3" borderId="0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/>
    </xf>
    <xf numFmtId="3" fontId="16" fillId="3" borderId="0" xfId="0" applyNumberFormat="1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3" fontId="17" fillId="3" borderId="0" xfId="0" applyNumberFormat="1" applyFont="1" applyFill="1" applyBorder="1" applyAlignment="1">
      <alignment horizontal="center"/>
    </xf>
    <xf numFmtId="190" fontId="6" fillId="3" borderId="0" xfId="0" applyNumberFormat="1" applyFont="1" applyFill="1" applyBorder="1" applyAlignment="1">
      <alignment horizontal="center"/>
    </xf>
    <xf numFmtId="179" fontId="17" fillId="3" borderId="23" xfId="24" applyNumberFormat="1" applyFont="1" applyFill="1" applyBorder="1" applyAlignment="1">
      <alignment horizontal="center"/>
    </xf>
    <xf numFmtId="190" fontId="6" fillId="3" borderId="18" xfId="0" applyNumberFormat="1" applyFont="1" applyFill="1" applyBorder="1" applyAlignment="1">
      <alignment horizontal="center"/>
    </xf>
    <xf numFmtId="190" fontId="6" fillId="3" borderId="6" xfId="0" applyNumberFormat="1" applyFont="1" applyFill="1" applyBorder="1" applyAlignment="1">
      <alignment horizontal="center"/>
    </xf>
    <xf numFmtId="197" fontId="25" fillId="3" borderId="0" xfId="18" applyNumberFormat="1" applyFont="1" applyFill="1" applyBorder="1" applyAlignment="1">
      <alignment/>
    </xf>
    <xf numFmtId="0" fontId="1" fillId="4" borderId="24" xfId="0" applyFont="1" applyFill="1" applyBorder="1" applyAlignment="1">
      <alignment horizontal="center" vertical="center" wrapText="1"/>
    </xf>
    <xf numFmtId="0" fontId="6" fillId="3" borderId="0" xfId="0" applyNumberFormat="1" applyFont="1" applyFill="1" applyBorder="1" applyAlignment="1">
      <alignment horizontal="center"/>
    </xf>
    <xf numFmtId="3" fontId="1" fillId="3" borderId="0" xfId="0" applyNumberFormat="1" applyFont="1" applyFill="1" applyBorder="1" applyAlignment="1">
      <alignment/>
    </xf>
    <xf numFmtId="3" fontId="17" fillId="3" borderId="25" xfId="24" applyNumberFormat="1" applyFont="1" applyFill="1" applyBorder="1" applyAlignment="1">
      <alignment horizontal="center"/>
    </xf>
    <xf numFmtId="179" fontId="17" fillId="3" borderId="25" xfId="24" applyNumberFormat="1" applyFont="1" applyFill="1" applyBorder="1" applyAlignment="1">
      <alignment horizontal="center"/>
    </xf>
    <xf numFmtId="179" fontId="17" fillId="3" borderId="26" xfId="24" applyNumberFormat="1" applyFont="1" applyFill="1" applyBorder="1" applyAlignment="1">
      <alignment horizontal="center"/>
    </xf>
    <xf numFmtId="3" fontId="17" fillId="3" borderId="27" xfId="24" applyNumberFormat="1" applyFont="1" applyFill="1" applyBorder="1" applyAlignment="1">
      <alignment horizontal="center"/>
    </xf>
    <xf numFmtId="0" fontId="29" fillId="3" borderId="0" xfId="0" applyFont="1" applyFill="1" applyAlignment="1">
      <alignment horizontal="center"/>
    </xf>
    <xf numFmtId="0" fontId="29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/>
    </xf>
    <xf numFmtId="186" fontId="25" fillId="3" borderId="0" xfId="0" applyNumberFormat="1" applyFont="1" applyFill="1" applyAlignment="1">
      <alignment horizontal="center"/>
    </xf>
    <xf numFmtId="0" fontId="25" fillId="3" borderId="0" xfId="0" applyFont="1" applyFill="1" applyAlignment="1">
      <alignment horizontal="center"/>
    </xf>
    <xf numFmtId="186" fontId="29" fillId="3" borderId="0" xfId="0" applyNumberFormat="1" applyFont="1" applyFill="1" applyAlignment="1">
      <alignment/>
    </xf>
    <xf numFmtId="3" fontId="29" fillId="3" borderId="0" xfId="0" applyNumberFormat="1" applyFont="1" applyFill="1" applyAlignment="1">
      <alignment/>
    </xf>
    <xf numFmtId="0" fontId="29" fillId="3" borderId="0" xfId="0" applyFont="1" applyFill="1" applyAlignment="1">
      <alignment horizontal="left"/>
    </xf>
    <xf numFmtId="179" fontId="21" fillId="3" borderId="0" xfId="24" applyNumberFormat="1" applyFont="1" applyFill="1" applyAlignment="1">
      <alignment/>
    </xf>
    <xf numFmtId="179" fontId="21" fillId="3" borderId="0" xfId="0" applyNumberFormat="1" applyFont="1" applyFill="1" applyAlignment="1">
      <alignment horizontal="center"/>
    </xf>
    <xf numFmtId="3" fontId="21" fillId="3" borderId="0" xfId="0" applyNumberFormat="1" applyFont="1" applyFill="1" applyAlignment="1">
      <alignment/>
    </xf>
    <xf numFmtId="3" fontId="21" fillId="3" borderId="0" xfId="0" applyNumberFormat="1" applyFont="1" applyFill="1" applyBorder="1" applyAlignment="1">
      <alignment horizontal="center"/>
    </xf>
    <xf numFmtId="0" fontId="21" fillId="3" borderId="0" xfId="0" applyFont="1" applyFill="1" applyAlignment="1">
      <alignment horizontal="center"/>
    </xf>
    <xf numFmtId="3" fontId="21" fillId="3" borderId="0" xfId="0" applyNumberFormat="1" applyFont="1" applyFill="1" applyAlignment="1">
      <alignment horizontal="center"/>
    </xf>
    <xf numFmtId="3" fontId="21" fillId="0" borderId="0" xfId="0" applyNumberFormat="1" applyFont="1" applyAlignment="1">
      <alignment horizontal="center"/>
    </xf>
    <xf numFmtId="0" fontId="29" fillId="3" borderId="0" xfId="0" applyFont="1" applyFill="1" applyAlignment="1">
      <alignment/>
    </xf>
    <xf numFmtId="197" fontId="21" fillId="3" borderId="0" xfId="18" applyNumberFormat="1" applyFont="1" applyFill="1" applyAlignment="1">
      <alignment horizontal="center"/>
    </xf>
    <xf numFmtId="0" fontId="21" fillId="3" borderId="0" xfId="0" applyFont="1" applyFill="1" applyBorder="1" applyAlignment="1">
      <alignment/>
    </xf>
    <xf numFmtId="0" fontId="18" fillId="3" borderId="0" xfId="0" applyFont="1" applyFill="1" applyBorder="1" applyAlignment="1">
      <alignment/>
    </xf>
    <xf numFmtId="0" fontId="29" fillId="3" borderId="0" xfId="0" applyFont="1" applyFill="1" applyBorder="1" applyAlignment="1">
      <alignment/>
    </xf>
    <xf numFmtId="0" fontId="48" fillId="3" borderId="0" xfId="0" applyFont="1" applyFill="1" applyBorder="1" applyAlignment="1">
      <alignment/>
    </xf>
    <xf numFmtId="179" fontId="48" fillId="3" borderId="0" xfId="0" applyNumberFormat="1" applyFont="1" applyFill="1" applyBorder="1" applyAlignment="1">
      <alignment/>
    </xf>
    <xf numFmtId="179" fontId="29" fillId="3" borderId="0" xfId="0" applyNumberFormat="1" applyFont="1" applyFill="1" applyBorder="1" applyAlignment="1">
      <alignment/>
    </xf>
    <xf numFmtId="179" fontId="18" fillId="3" borderId="0" xfId="0" applyNumberFormat="1" applyFont="1" applyFill="1" applyBorder="1" applyAlignment="1">
      <alignment/>
    </xf>
    <xf numFmtId="0" fontId="27" fillId="3" borderId="0" xfId="0" applyFont="1" applyFill="1" applyBorder="1" applyAlignment="1">
      <alignment vertical="center" wrapText="1"/>
    </xf>
    <xf numFmtId="179" fontId="27" fillId="3" borderId="0" xfId="0" applyNumberFormat="1" applyFont="1" applyFill="1" applyBorder="1" applyAlignment="1">
      <alignment/>
    </xf>
    <xf numFmtId="3" fontId="21" fillId="3" borderId="0" xfId="0" applyNumberFormat="1" applyFont="1" applyFill="1" applyBorder="1" applyAlignment="1">
      <alignment horizontal="right"/>
    </xf>
    <xf numFmtId="0" fontId="29" fillId="3" borderId="0" xfId="0" applyFont="1" applyFill="1" applyBorder="1" applyAlignment="1">
      <alignment/>
    </xf>
    <xf numFmtId="179" fontId="21" fillId="3" borderId="0" xfId="0" applyNumberFormat="1" applyFont="1" applyFill="1" applyBorder="1" applyAlignment="1">
      <alignment/>
    </xf>
    <xf numFmtId="179" fontId="25" fillId="3" borderId="0" xfId="0" applyNumberFormat="1" applyFont="1" applyFill="1" applyBorder="1" applyAlignment="1">
      <alignment/>
    </xf>
    <xf numFmtId="179" fontId="25" fillId="3" borderId="0" xfId="0" applyNumberFormat="1" applyFont="1" applyFill="1" applyAlignment="1">
      <alignment/>
    </xf>
    <xf numFmtId="0" fontId="0" fillId="3" borderId="0" xfId="0" applyFont="1" applyFill="1" applyBorder="1" applyAlignment="1">
      <alignment horizontal="center"/>
    </xf>
    <xf numFmtId="0" fontId="25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wrapText="1"/>
    </xf>
    <xf numFmtId="179" fontId="25" fillId="3" borderId="0" xfId="24" applyNumberFormat="1" applyFont="1" applyFill="1" applyBorder="1" applyAlignment="1">
      <alignment horizontal="center"/>
    </xf>
    <xf numFmtId="195" fontId="25" fillId="3" borderId="0" xfId="20" applyNumberFormat="1" applyFont="1" applyFill="1" applyBorder="1" applyAlignment="1">
      <alignment horizontal="center"/>
    </xf>
    <xf numFmtId="0" fontId="28" fillId="3" borderId="0" xfId="0" applyFont="1" applyFill="1" applyBorder="1" applyAlignment="1">
      <alignment/>
    </xf>
    <xf numFmtId="0" fontId="1" fillId="3" borderId="0" xfId="0" applyFont="1" applyFill="1" applyBorder="1" applyAlignment="1">
      <alignment horizontal="center"/>
    </xf>
    <xf numFmtId="179" fontId="29" fillId="3" borderId="0" xfId="24" applyNumberFormat="1" applyFont="1" applyFill="1" applyBorder="1" applyAlignment="1">
      <alignment/>
    </xf>
    <xf numFmtId="1" fontId="1" fillId="3" borderId="0" xfId="0" applyNumberFormat="1" applyFont="1" applyFill="1" applyBorder="1" applyAlignment="1">
      <alignment horizontal="center" vertical="center" wrapText="1"/>
    </xf>
    <xf numFmtId="1" fontId="28" fillId="3" borderId="0" xfId="0" applyNumberFormat="1" applyFont="1" applyFill="1" applyBorder="1" applyAlignment="1">
      <alignment horizontal="center"/>
    </xf>
    <xf numFmtId="1" fontId="28" fillId="3" borderId="0" xfId="24" applyNumberFormat="1" applyFont="1" applyFill="1" applyBorder="1" applyAlignment="1">
      <alignment horizontal="center"/>
    </xf>
    <xf numFmtId="3" fontId="49" fillId="3" borderId="0" xfId="0" applyNumberFormat="1" applyFont="1" applyFill="1" applyBorder="1" applyAlignment="1">
      <alignment horizontal="center"/>
    </xf>
    <xf numFmtId="179" fontId="49" fillId="3" borderId="0" xfId="24" applyNumberFormat="1" applyFont="1" applyFill="1" applyBorder="1" applyAlignment="1">
      <alignment horizontal="center"/>
    </xf>
    <xf numFmtId="0" fontId="39" fillId="3" borderId="0" xfId="0" applyFont="1" applyFill="1" applyBorder="1" applyAlignment="1">
      <alignment horizontal="center" vertical="center" wrapText="1"/>
    </xf>
    <xf numFmtId="0" fontId="39" fillId="3" borderId="0" xfId="0" applyFont="1" applyFill="1" applyBorder="1" applyAlignment="1">
      <alignment/>
    </xf>
    <xf numFmtId="3" fontId="39" fillId="3" borderId="0" xfId="0" applyNumberFormat="1" applyFont="1" applyFill="1" applyBorder="1" applyAlignment="1">
      <alignment horizontal="center"/>
    </xf>
    <xf numFmtId="3" fontId="30" fillId="3" borderId="0" xfId="0" applyNumberFormat="1" applyFont="1" applyFill="1" applyBorder="1" applyAlignment="1">
      <alignment horizontal="center"/>
    </xf>
    <xf numFmtId="1" fontId="30" fillId="3" borderId="0" xfId="24" applyNumberFormat="1" applyFont="1" applyFill="1" applyBorder="1" applyAlignment="1">
      <alignment horizontal="center"/>
    </xf>
    <xf numFmtId="3" fontId="51" fillId="3" borderId="0" xfId="0" applyNumberFormat="1" applyFont="1" applyFill="1" applyBorder="1" applyAlignment="1">
      <alignment horizontal="center"/>
    </xf>
    <xf numFmtId="0" fontId="50" fillId="3" borderId="0" xfId="0" applyFont="1" applyFill="1" applyBorder="1" applyAlignment="1">
      <alignment/>
    </xf>
    <xf numFmtId="0" fontId="50" fillId="3" borderId="0" xfId="0" applyFont="1" applyFill="1" applyAlignment="1">
      <alignment/>
    </xf>
    <xf numFmtId="0" fontId="30" fillId="3" borderId="0" xfId="0" applyFont="1" applyFill="1" applyBorder="1" applyAlignment="1">
      <alignment horizontal="center" vertical="center" wrapText="1"/>
    </xf>
    <xf numFmtId="3" fontId="49" fillId="3" borderId="0" xfId="24" applyNumberFormat="1" applyFont="1" applyFill="1" applyBorder="1" applyAlignment="1">
      <alignment horizontal="center"/>
    </xf>
    <xf numFmtId="179" fontId="30" fillId="3" borderId="0" xfId="24" applyNumberFormat="1" applyFont="1" applyFill="1" applyBorder="1" applyAlignment="1">
      <alignment horizontal="center"/>
    </xf>
    <xf numFmtId="0" fontId="55" fillId="3" borderId="0" xfId="0" applyFont="1" applyFill="1" applyBorder="1" applyAlignment="1">
      <alignment horizontal="center" vertical="center" wrapText="1"/>
    </xf>
    <xf numFmtId="0" fontId="52" fillId="3" borderId="0" xfId="0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center"/>
    </xf>
    <xf numFmtId="0" fontId="29" fillId="3" borderId="0" xfId="0" applyFont="1" applyFill="1" applyBorder="1" applyAlignment="1">
      <alignment vertical="center" wrapText="1"/>
    </xf>
    <xf numFmtId="0" fontId="29" fillId="3" borderId="0" xfId="0" applyFont="1" applyFill="1" applyBorder="1" applyAlignment="1">
      <alignment horizontal="center"/>
    </xf>
    <xf numFmtId="179" fontId="21" fillId="3" borderId="0" xfId="0" applyNumberFormat="1" applyFont="1" applyFill="1" applyBorder="1" applyAlignment="1">
      <alignment horizontal="center"/>
    </xf>
    <xf numFmtId="179" fontId="29" fillId="3" borderId="0" xfId="0" applyNumberFormat="1" applyFont="1" applyFill="1" applyBorder="1" applyAlignment="1">
      <alignment horizontal="left"/>
    </xf>
    <xf numFmtId="179" fontId="29" fillId="3" borderId="0" xfId="0" applyNumberFormat="1" applyFont="1" applyFill="1" applyBorder="1" applyAlignment="1">
      <alignment horizontal="left" vertical="center" wrapText="1"/>
    </xf>
    <xf numFmtId="179" fontId="21" fillId="3" borderId="0" xfId="0" applyNumberFormat="1" applyFont="1" applyFill="1" applyBorder="1" applyAlignment="1">
      <alignment horizontal="center" vertical="center" wrapText="1"/>
    </xf>
    <xf numFmtId="179" fontId="29" fillId="3" borderId="0" xfId="0" applyNumberFormat="1" applyFont="1" applyFill="1" applyBorder="1" applyAlignment="1">
      <alignment horizontal="center"/>
    </xf>
    <xf numFmtId="0" fontId="29" fillId="3" borderId="0" xfId="0" applyFont="1" applyFill="1" applyAlignment="1">
      <alignment horizontal="center" vertical="center" wrapText="1"/>
    </xf>
    <xf numFmtId="179" fontId="25" fillId="3" borderId="0" xfId="0" applyNumberFormat="1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 vertical="center" wrapText="1"/>
    </xf>
    <xf numFmtId="0" fontId="56" fillId="3" borderId="0" xfId="0" applyFont="1" applyFill="1" applyBorder="1" applyAlignment="1">
      <alignment horizontal="center" vertical="center" wrapText="1"/>
    </xf>
    <xf numFmtId="3" fontId="29" fillId="3" borderId="0" xfId="0" applyNumberFormat="1" applyFont="1" applyFill="1" applyBorder="1" applyAlignment="1">
      <alignment/>
    </xf>
    <xf numFmtId="0" fontId="27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/>
    </xf>
    <xf numFmtId="179" fontId="27" fillId="3" borderId="0" xfId="0" applyNumberFormat="1" applyFont="1" applyFill="1" applyBorder="1" applyAlignment="1">
      <alignment horizontal="center"/>
    </xf>
    <xf numFmtId="179" fontId="28" fillId="3" borderId="0" xfId="0" applyNumberFormat="1" applyFont="1" applyFill="1" applyBorder="1" applyAlignment="1">
      <alignment horizontal="center" wrapText="1"/>
    </xf>
    <xf numFmtId="3" fontId="28" fillId="3" borderId="0" xfId="0" applyNumberFormat="1" applyFont="1" applyFill="1" applyBorder="1" applyAlignment="1">
      <alignment horizontal="right"/>
    </xf>
    <xf numFmtId="179" fontId="1" fillId="3" borderId="0" xfId="0" applyNumberFormat="1" applyFont="1" applyFill="1" applyBorder="1" applyAlignment="1">
      <alignment horizontal="center"/>
    </xf>
    <xf numFmtId="179" fontId="1" fillId="3" borderId="0" xfId="20" applyNumberFormat="1" applyFont="1" applyFill="1" applyBorder="1" applyAlignment="1">
      <alignment horizontal="center"/>
    </xf>
    <xf numFmtId="179" fontId="1" fillId="3" borderId="0" xfId="0" applyNumberFormat="1" applyFont="1" applyFill="1" applyBorder="1" applyAlignment="1">
      <alignment horizontal="center" wrapText="1"/>
    </xf>
    <xf numFmtId="3" fontId="17" fillId="3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3" fontId="17" fillId="3" borderId="28" xfId="24" applyNumberFormat="1" applyFont="1" applyFill="1" applyBorder="1" applyAlignment="1">
      <alignment horizontal="center"/>
    </xf>
    <xf numFmtId="179" fontId="17" fillId="3" borderId="28" xfId="24" applyNumberFormat="1" applyFont="1" applyFill="1" applyBorder="1" applyAlignment="1">
      <alignment horizontal="right"/>
    </xf>
    <xf numFmtId="0" fontId="17" fillId="3" borderId="28" xfId="0" applyFont="1" applyFill="1" applyBorder="1" applyAlignment="1">
      <alignment horizontal="right"/>
    </xf>
    <xf numFmtId="179" fontId="17" fillId="3" borderId="29" xfId="24" applyNumberFormat="1" applyFont="1" applyFill="1" applyBorder="1" applyAlignment="1">
      <alignment horizontal="right"/>
    </xf>
    <xf numFmtId="0" fontId="17" fillId="3" borderId="30" xfId="0" applyFont="1" applyFill="1" applyBorder="1" applyAlignment="1">
      <alignment horizontal="right"/>
    </xf>
    <xf numFmtId="179" fontId="17" fillId="3" borderId="28" xfId="24" applyNumberFormat="1" applyFont="1" applyFill="1" applyBorder="1" applyAlignment="1">
      <alignment horizontal="center"/>
    </xf>
    <xf numFmtId="0" fontId="31" fillId="3" borderId="30" xfId="0" applyNumberFormat="1" applyFont="1" applyFill="1" applyBorder="1" applyAlignment="1">
      <alignment/>
    </xf>
    <xf numFmtId="0" fontId="31" fillId="3" borderId="31" xfId="0" applyNumberFormat="1" applyFont="1" applyFill="1" applyBorder="1" applyAlignment="1">
      <alignment/>
    </xf>
    <xf numFmtId="179" fontId="16" fillId="3" borderId="0" xfId="24" applyNumberFormat="1" applyFont="1" applyFill="1" applyBorder="1" applyAlignment="1">
      <alignment horizontal="center"/>
    </xf>
    <xf numFmtId="179" fontId="16" fillId="3" borderId="32" xfId="24" applyNumberFormat="1" applyFont="1" applyFill="1" applyBorder="1" applyAlignment="1">
      <alignment horizontal="center"/>
    </xf>
    <xf numFmtId="3" fontId="6" fillId="3" borderId="33" xfId="0" applyNumberFormat="1" applyFont="1" applyFill="1" applyBorder="1" applyAlignment="1">
      <alignment horizontal="center"/>
    </xf>
    <xf numFmtId="179" fontId="16" fillId="3" borderId="33" xfId="24" applyNumberFormat="1" applyFont="1" applyFill="1" applyBorder="1" applyAlignment="1">
      <alignment horizontal="center"/>
    </xf>
    <xf numFmtId="0" fontId="16" fillId="3" borderId="18" xfId="0" applyFont="1" applyFill="1" applyBorder="1" applyAlignment="1">
      <alignment horizontal="center"/>
    </xf>
    <xf numFmtId="0" fontId="16" fillId="3" borderId="6" xfId="0" applyFont="1" applyFill="1" applyBorder="1" applyAlignment="1">
      <alignment horizontal="center"/>
    </xf>
    <xf numFmtId="0" fontId="30" fillId="3" borderId="6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3" fontId="17" fillId="3" borderId="29" xfId="0" applyNumberFormat="1" applyFont="1" applyFill="1" applyBorder="1" applyAlignment="1">
      <alignment horizontal="right"/>
    </xf>
    <xf numFmtId="179" fontId="16" fillId="3" borderId="31" xfId="24" applyNumberFormat="1" applyFont="1" applyFill="1" applyBorder="1" applyAlignment="1">
      <alignment horizontal="right"/>
    </xf>
    <xf numFmtId="179" fontId="16" fillId="3" borderId="30" xfId="24" applyNumberFormat="1" applyFont="1" applyFill="1" applyBorder="1" applyAlignment="1">
      <alignment horizontal="right"/>
    </xf>
    <xf numFmtId="3" fontId="17" fillId="3" borderId="31" xfId="0" applyNumberFormat="1" applyFont="1" applyFill="1" applyBorder="1" applyAlignment="1">
      <alignment horizontal="right"/>
    </xf>
    <xf numFmtId="197" fontId="31" fillId="3" borderId="29" xfId="18" applyNumberFormat="1" applyFont="1" applyFill="1" applyBorder="1" applyAlignment="1">
      <alignment horizontal="right"/>
    </xf>
    <xf numFmtId="197" fontId="31" fillId="3" borderId="30" xfId="18" applyNumberFormat="1" applyFont="1" applyFill="1" applyBorder="1" applyAlignment="1">
      <alignment horizontal="right"/>
    </xf>
    <xf numFmtId="197" fontId="31" fillId="3" borderId="31" xfId="18" applyNumberFormat="1" applyFont="1" applyFill="1" applyBorder="1" applyAlignment="1">
      <alignment horizontal="right"/>
    </xf>
    <xf numFmtId="3" fontId="31" fillId="3" borderId="31" xfId="0" applyNumberFormat="1" applyFont="1" applyFill="1" applyBorder="1" applyAlignment="1">
      <alignment/>
    </xf>
    <xf numFmtId="179" fontId="17" fillId="3" borderId="34" xfId="24" applyNumberFormat="1" applyFont="1" applyFill="1" applyBorder="1" applyAlignment="1">
      <alignment horizontal="right"/>
    </xf>
    <xf numFmtId="0" fontId="6" fillId="3" borderId="18" xfId="0" applyNumberFormat="1" applyFont="1" applyFill="1" applyBorder="1" applyAlignment="1">
      <alignment horizontal="center"/>
    </xf>
    <xf numFmtId="0" fontId="6" fillId="3" borderId="33" xfId="0" applyNumberFormat="1" applyFont="1" applyFill="1" applyBorder="1" applyAlignment="1">
      <alignment horizontal="center"/>
    </xf>
    <xf numFmtId="0" fontId="6" fillId="3" borderId="6" xfId="0" applyNumberFormat="1" applyFont="1" applyFill="1" applyBorder="1" applyAlignment="1">
      <alignment horizontal="center"/>
    </xf>
    <xf numFmtId="3" fontId="31" fillId="3" borderId="29" xfId="0" applyNumberFormat="1" applyFont="1" applyFill="1" applyBorder="1" applyAlignment="1">
      <alignment/>
    </xf>
    <xf numFmtId="3" fontId="31" fillId="3" borderId="30" xfId="0" applyNumberFormat="1" applyFont="1" applyFill="1" applyBorder="1" applyAlignment="1">
      <alignment/>
    </xf>
    <xf numFmtId="0" fontId="17" fillId="3" borderId="34" xfId="0" applyFont="1" applyFill="1" applyBorder="1" applyAlignment="1">
      <alignment horizontal="right"/>
    </xf>
    <xf numFmtId="1" fontId="17" fillId="3" borderId="30" xfId="0" applyNumberFormat="1" applyFont="1" applyFill="1" applyBorder="1" applyAlignment="1">
      <alignment horizontal="right"/>
    </xf>
    <xf numFmtId="0" fontId="6" fillId="0" borderId="6" xfId="0" applyNumberFormat="1" applyFont="1" applyBorder="1" applyAlignment="1">
      <alignment horizontal="center"/>
    </xf>
    <xf numFmtId="0" fontId="18" fillId="0" borderId="31" xfId="0" applyNumberFormat="1" applyFont="1" applyBorder="1" applyAlignment="1">
      <alignment vertical="center" wrapText="1"/>
    </xf>
    <xf numFmtId="197" fontId="31" fillId="3" borderId="29" xfId="18" applyNumberFormat="1" applyFont="1" applyFill="1" applyBorder="1" applyAlignment="1">
      <alignment horizontal="center" vertical="center" wrapText="1"/>
    </xf>
    <xf numFmtId="197" fontId="31" fillId="3" borderId="30" xfId="18" applyNumberFormat="1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25" fillId="3" borderId="0" xfId="0" applyNumberFormat="1" applyFont="1" applyFill="1" applyBorder="1" applyAlignment="1">
      <alignment horizontal="right"/>
    </xf>
    <xf numFmtId="3" fontId="25" fillId="3" borderId="0" xfId="0" applyNumberFormat="1" applyFont="1" applyFill="1" applyBorder="1" applyAlignment="1">
      <alignment horizontal="right"/>
    </xf>
    <xf numFmtId="0" fontId="1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6" fillId="3" borderId="0" xfId="0" applyFont="1" applyFill="1" applyBorder="1" applyAlignment="1">
      <alignment horizontal="center"/>
    </xf>
    <xf numFmtId="0" fontId="27" fillId="3" borderId="0" xfId="0" applyFont="1" applyFill="1" applyBorder="1" applyAlignment="1">
      <alignment horizontal="center"/>
    </xf>
    <xf numFmtId="179" fontId="27" fillId="3" borderId="0" xfId="24" applyNumberFormat="1" applyFont="1" applyFill="1" applyBorder="1" applyAlignment="1">
      <alignment horizontal="right"/>
    </xf>
    <xf numFmtId="3" fontId="26" fillId="3" borderId="0" xfId="0" applyNumberFormat="1" applyFont="1" applyFill="1" applyBorder="1" applyAlignment="1">
      <alignment horizontal="center"/>
    </xf>
    <xf numFmtId="3" fontId="27" fillId="3" borderId="0" xfId="24" applyNumberFormat="1" applyFont="1" applyFill="1" applyBorder="1" applyAlignment="1">
      <alignment horizontal="center"/>
    </xf>
    <xf numFmtId="0" fontId="26" fillId="3" borderId="0" xfId="0" applyFont="1" applyFill="1" applyAlignment="1">
      <alignment/>
    </xf>
    <xf numFmtId="49" fontId="1" fillId="3" borderId="0" xfId="0" applyNumberFormat="1" applyFont="1" applyFill="1" applyBorder="1" applyAlignment="1">
      <alignment horizontal="center" wrapText="1"/>
    </xf>
    <xf numFmtId="49" fontId="1" fillId="3" borderId="0" xfId="0" applyNumberFormat="1" applyFont="1" applyFill="1" applyBorder="1" applyAlignment="1">
      <alignment horizontal="center"/>
    </xf>
    <xf numFmtId="0" fontId="21" fillId="3" borderId="0" xfId="0" applyNumberFormat="1" applyFont="1" applyFill="1" applyBorder="1" applyAlignment="1">
      <alignment horizontal="right"/>
    </xf>
    <xf numFmtId="0" fontId="62" fillId="3" borderId="0" xfId="0" applyFont="1" applyFill="1" applyAlignment="1">
      <alignment/>
    </xf>
    <xf numFmtId="0" fontId="12" fillId="2" borderId="35" xfId="0" applyFont="1" applyFill="1" applyBorder="1" applyAlignment="1" applyProtection="1">
      <alignment vertical="center"/>
      <protection locked="0"/>
    </xf>
    <xf numFmtId="49" fontId="16" fillId="3" borderId="10" xfId="0" applyNumberFormat="1" applyFont="1" applyFill="1" applyBorder="1" applyAlignment="1">
      <alignment horizontal="center"/>
    </xf>
    <xf numFmtId="49" fontId="16" fillId="3" borderId="12" xfId="0" applyNumberFormat="1" applyFont="1" applyFill="1" applyBorder="1" applyAlignment="1">
      <alignment horizontal="center"/>
    </xf>
    <xf numFmtId="179" fontId="17" fillId="3" borderId="15" xfId="24" applyNumberFormat="1" applyFont="1" applyFill="1" applyBorder="1" applyAlignment="1">
      <alignment horizontal="center"/>
    </xf>
    <xf numFmtId="1" fontId="17" fillId="3" borderId="36" xfId="24" applyNumberFormat="1" applyFont="1" applyFill="1" applyBorder="1" applyAlignment="1">
      <alignment horizontal="center"/>
    </xf>
    <xf numFmtId="49" fontId="16" fillId="3" borderId="18" xfId="0" applyNumberFormat="1" applyFont="1" applyFill="1" applyBorder="1" applyAlignment="1">
      <alignment horizontal="center"/>
    </xf>
    <xf numFmtId="49" fontId="16" fillId="3" borderId="6" xfId="0" applyNumberFormat="1" applyFont="1" applyFill="1" applyBorder="1" applyAlignment="1">
      <alignment horizontal="center"/>
    </xf>
    <xf numFmtId="179" fontId="17" fillId="3" borderId="21" xfId="24" applyNumberFormat="1" applyFont="1" applyFill="1" applyBorder="1" applyAlignment="1">
      <alignment horizontal="center"/>
    </xf>
    <xf numFmtId="0" fontId="20" fillId="3" borderId="0" xfId="0" applyFont="1" applyFill="1" applyAlignment="1">
      <alignment horizontal="center"/>
    </xf>
    <xf numFmtId="197" fontId="17" fillId="3" borderId="29" xfId="18" applyNumberFormat="1" applyFont="1" applyFill="1" applyBorder="1" applyAlignment="1">
      <alignment horizontal="right"/>
    </xf>
    <xf numFmtId="197" fontId="17" fillId="3" borderId="31" xfId="18" applyNumberFormat="1" applyFont="1" applyFill="1" applyBorder="1" applyAlignment="1">
      <alignment horizontal="right"/>
    </xf>
    <xf numFmtId="197" fontId="31" fillId="0" borderId="31" xfId="18" applyNumberFormat="1" applyFont="1" applyBorder="1" applyAlignment="1">
      <alignment/>
    </xf>
    <xf numFmtId="197" fontId="17" fillId="3" borderId="30" xfId="18" applyNumberFormat="1" applyFont="1" applyFill="1" applyBorder="1" applyAlignment="1">
      <alignment horizontal="right"/>
    </xf>
    <xf numFmtId="197" fontId="31" fillId="0" borderId="29" xfId="18" applyNumberFormat="1" applyFont="1" applyBorder="1" applyAlignment="1">
      <alignment/>
    </xf>
    <xf numFmtId="197" fontId="21" fillId="3" borderId="0" xfId="18" applyNumberFormat="1" applyFont="1" applyFill="1" applyBorder="1" applyAlignment="1">
      <alignment/>
    </xf>
    <xf numFmtId="197" fontId="28" fillId="3" borderId="0" xfId="18" applyNumberFormat="1" applyFont="1" applyFill="1" applyBorder="1" applyAlignment="1">
      <alignment/>
    </xf>
    <xf numFmtId="197" fontId="27" fillId="3" borderId="0" xfId="18" applyNumberFormat="1" applyFont="1" applyFill="1" applyBorder="1" applyAlignment="1">
      <alignment/>
    </xf>
    <xf numFmtId="197" fontId="25" fillId="3" borderId="0" xfId="18" applyNumberFormat="1" applyFont="1" applyFill="1" applyBorder="1" applyAlignment="1">
      <alignment/>
    </xf>
    <xf numFmtId="197" fontId="25" fillId="3" borderId="0" xfId="18" applyNumberFormat="1" applyFont="1" applyFill="1" applyAlignment="1">
      <alignment/>
    </xf>
    <xf numFmtId="0" fontId="4" fillId="2" borderId="0" xfId="23" applyFont="1" applyFill="1" applyAlignment="1" applyProtection="1">
      <alignment horizontal="left"/>
      <protection locked="0"/>
    </xf>
    <xf numFmtId="0" fontId="8" fillId="2" borderId="37" xfId="23" applyFont="1" applyFill="1" applyBorder="1" applyAlignment="1" applyProtection="1">
      <alignment horizontal="justify" vertical="top" wrapText="1"/>
      <protection locked="0"/>
    </xf>
    <xf numFmtId="0" fontId="0" fillId="0" borderId="37" xfId="0" applyFont="1" applyBorder="1" applyAlignment="1" applyProtection="1">
      <alignment horizontal="justify" wrapText="1"/>
      <protection locked="0"/>
    </xf>
    <xf numFmtId="0" fontId="0" fillId="3" borderId="0" xfId="0" applyFill="1" applyBorder="1" applyAlignment="1">
      <alignment/>
    </xf>
    <xf numFmtId="0" fontId="0" fillId="3" borderId="0" xfId="0" applyFill="1" applyAlignment="1">
      <alignment horizont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3" fillId="4" borderId="18" xfId="0" applyFont="1" applyFill="1" applyBorder="1" applyAlignment="1">
      <alignment horizontal="left" vertical="center" wrapText="1"/>
    </xf>
    <xf numFmtId="0" fontId="3" fillId="4" borderId="33" xfId="0" applyFont="1" applyFill="1" applyBorder="1" applyAlignment="1">
      <alignment horizontal="left" vertical="center" wrapText="1"/>
    </xf>
    <xf numFmtId="0" fontId="3" fillId="4" borderId="32" xfId="0" applyFont="1" applyFill="1" applyBorder="1" applyAlignment="1">
      <alignment horizontal="left" vertical="center" wrapText="1"/>
    </xf>
    <xf numFmtId="0" fontId="3" fillId="4" borderId="38" xfId="0" applyFont="1" applyFill="1" applyBorder="1" applyAlignment="1">
      <alignment horizontal="left" vertical="center" wrapText="1"/>
    </xf>
    <xf numFmtId="0" fontId="3" fillId="4" borderId="39" xfId="0" applyFont="1" applyFill="1" applyBorder="1" applyAlignment="1">
      <alignment horizontal="left" vertical="center" wrapText="1"/>
    </xf>
    <xf numFmtId="0" fontId="3" fillId="4" borderId="40" xfId="0" applyFont="1" applyFill="1" applyBorder="1" applyAlignment="1">
      <alignment horizontal="left" vertical="center" wrapText="1"/>
    </xf>
    <xf numFmtId="0" fontId="0" fillId="3" borderId="39" xfId="0" applyFill="1" applyBorder="1" applyAlignment="1">
      <alignment/>
    </xf>
    <xf numFmtId="0" fontId="2" fillId="4" borderId="41" xfId="0" applyFont="1" applyFill="1" applyBorder="1" applyAlignment="1">
      <alignment horizontal="center" vertical="center" wrapText="1"/>
    </xf>
    <xf numFmtId="0" fontId="29" fillId="3" borderId="0" xfId="0" applyFont="1" applyFill="1" applyAlignment="1">
      <alignment horizontal="center"/>
    </xf>
    <xf numFmtId="0" fontId="29" fillId="3" borderId="0" xfId="0" applyFont="1" applyFill="1" applyBorder="1" applyAlignment="1">
      <alignment vertical="center" wrapText="1"/>
    </xf>
    <xf numFmtId="0" fontId="18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vertical="center" wrapText="1"/>
    </xf>
    <xf numFmtId="0" fontId="29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/>
    </xf>
    <xf numFmtId="0" fontId="26" fillId="3" borderId="42" xfId="0" applyFont="1" applyFill="1" applyBorder="1" applyAlignment="1">
      <alignment vertical="top" wrapText="1"/>
    </xf>
    <xf numFmtId="0" fontId="26" fillId="3" borderId="0" xfId="0" applyFont="1" applyFill="1" applyBorder="1" applyAlignment="1">
      <alignment vertical="top" wrapText="1"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_Tabla 0-5 CCAA padrón 2005" xfId="20"/>
    <cellStyle name="Currency" xfId="21"/>
    <cellStyle name="Currency [0]" xfId="22"/>
    <cellStyle name="Normal_Lista Tablas_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Evolución de la población de 0 a 5 años. Andalucía, 1998-2007</a:t>
            </a:r>
          </a:p>
        </c:rich>
      </c:tx>
      <c:layout>
        <c:manualLayout>
          <c:xMode val="factor"/>
          <c:yMode val="factor"/>
          <c:x val="0.025"/>
          <c:y val="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265"/>
          <c:w val="0.94225"/>
          <c:h val="0.80025"/>
        </c:manualLayout>
      </c:layout>
      <c:lineChart>
        <c:grouping val="standard"/>
        <c:varyColors val="0"/>
        <c:ser>
          <c:idx val="0"/>
          <c:order val="0"/>
          <c:tx>
            <c:strRef>
              <c:f>Gráfico1!$A$6</c:f>
              <c:strCache>
                <c:ptCount val="1"/>
                <c:pt idx="0">
                  <c:v>Andalucía(0-5)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Gráfico1!$B$5:$K$5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Gráfico1!$B$6:$K$6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0448568"/>
        <c:axId val="26928249"/>
      </c:lineChart>
      <c:catAx>
        <c:axId val="10448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26928249"/>
        <c:crosses val="autoZero"/>
        <c:auto val="1"/>
        <c:lblOffset val="100"/>
        <c:noMultiLvlLbl val="0"/>
      </c:catAx>
      <c:valAx>
        <c:axId val="26928249"/>
        <c:scaling>
          <c:orientation val="minMax"/>
          <c:max val="550000"/>
          <c:min val="4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Nº de chicos y chicas</a:t>
                </a:r>
              </a:p>
            </c:rich>
          </c:tx>
          <c:layout>
            <c:manualLayout>
              <c:xMode val="factor"/>
              <c:yMode val="factor"/>
              <c:x val="-0.0085"/>
              <c:y val="0.01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0448568"/>
        <c:crossesAt val="1"/>
        <c:crossBetween val="between"/>
        <c:dispUnits/>
        <c:majorUnit val="200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Evolución del porcentaje de población extranjera de 0 a 5 años. Andalucía y España,1998-2007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23125"/>
          <c:w val="0.96975"/>
          <c:h val="0.715"/>
        </c:manualLayout>
      </c:layout>
      <c:lineChart>
        <c:grouping val="standard"/>
        <c:varyColors val="0"/>
        <c:ser>
          <c:idx val="0"/>
          <c:order val="0"/>
          <c:tx>
            <c:strRef>
              <c:f>Gráfico9!$A$6</c:f>
              <c:strCache>
                <c:ptCount val="1"/>
                <c:pt idx="0">
                  <c:v>Andalucía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Gráfico9!$B$2:$K$2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Gráfico9!$B$6:$K$6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Gráfico9!$A$14</c:f>
              <c:strCache>
                <c:ptCount val="1"/>
                <c:pt idx="0">
                  <c:v>España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Gráfico9!$B$2:$K$2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Gráfico9!$B$14:$K$14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1098270"/>
        <c:axId val="13013519"/>
      </c:lineChart>
      <c:catAx>
        <c:axId val="6109827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013519"/>
        <c:crosses val="autoZero"/>
        <c:auto val="1"/>
        <c:lblOffset val="100"/>
        <c:noMultiLvlLbl val="0"/>
      </c:catAx>
      <c:valAx>
        <c:axId val="13013519"/>
        <c:scaling>
          <c:orientation val="minMax"/>
          <c:min val="0.02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09827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715"/>
          <c:y val="0.169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Distribución de menores extranjeros de 0 a 5 años de edad según provincias. Andalucía 2007</a:t>
            </a:r>
          </a:p>
        </c:rich>
      </c:tx>
      <c:layout>
        <c:manualLayout>
          <c:xMode val="factor"/>
          <c:yMode val="factor"/>
          <c:x val="-0.0035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375"/>
          <c:y val="0.31575"/>
          <c:w val="0.383"/>
          <c:h val="0.49825"/>
        </c:manualLayout>
      </c:layout>
      <c:pieChart>
        <c:varyColors val="1"/>
        <c:ser>
          <c:idx val="0"/>
          <c:order val="0"/>
          <c:spPr>
            <a:solidFill>
              <a:srgbClr val="99CC00"/>
            </a:solidFill>
            <a:ln w="3175">
              <a:noFill/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Gráfico10!$B$4:$I$4</c:f>
              <c:strCache/>
            </c:strRef>
          </c:cat>
          <c:val>
            <c:numRef>
              <c:f>Gráfico10!$B$5:$I$5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menores extranjeros de 0 a 5 años respecto al total de menores de 18 años extranjeros en la provincia. Andalucía, 2007</a:t>
            </a:r>
          </a:p>
        </c:rich>
      </c:tx>
      <c:layout>
        <c:manualLayout>
          <c:xMode val="factor"/>
          <c:yMode val="factor"/>
          <c:x val="0.0042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4725"/>
          <c:w val="0.96275"/>
          <c:h val="0.75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Gráfico11!$B$2:$B$10</c:f>
              <c:strCache/>
            </c:strRef>
          </c:cat>
          <c:val>
            <c:numRef>
              <c:f>Gráfico11!$C$2:$C$10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50012808"/>
        <c:axId val="47462089"/>
      </c:barChart>
      <c:catAx>
        <c:axId val="500128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7462089"/>
        <c:crosses val="autoZero"/>
        <c:auto val="1"/>
        <c:lblOffset val="100"/>
        <c:noMultiLvlLbl val="0"/>
      </c:catAx>
      <c:valAx>
        <c:axId val="47462089"/>
        <c:scaling>
          <c:orientation val="minMax"/>
          <c:min val="0.24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00128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menores entranjeros de 0 a 5 años respecto del total de menores de esta edad en la provincia. Andalucía, 2007 </a:t>
            </a:r>
          </a:p>
        </c:rich>
      </c:tx>
      <c:layout>
        <c:manualLayout>
          <c:xMode val="factor"/>
          <c:yMode val="factor"/>
          <c:x val="0.013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875"/>
          <c:w val="0.9575"/>
          <c:h val="0.67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Gráfico12!$C$2:$C$10</c:f>
              <c:strCache/>
            </c:strRef>
          </c:cat>
          <c:val>
            <c:numRef>
              <c:f>Gráfico12!$D$2:$D$10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24505618"/>
        <c:axId val="19223971"/>
      </c:barChart>
      <c:catAx>
        <c:axId val="245056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223971"/>
        <c:crosses val="autoZero"/>
        <c:auto val="1"/>
        <c:lblOffset val="100"/>
        <c:noMultiLvlLbl val="0"/>
      </c:catAx>
      <c:valAx>
        <c:axId val="1922397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245056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Gráfico13!#REF!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Gráfico13!#REF!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Gráfico13!#REF!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1"/>
          <c:tx>
            <c:strRef>
              <c:f>Gráfico13!#REF!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Gráfico13!#REF!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Gráfico13!#REF!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Gráfico13!#REF!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Gráfico13!#REF!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Gráfico13!#REF!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3"/>
          <c:tx>
            <c:strRef>
              <c:f>Gráfico13!#REF!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Gráfico13!#REF!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Gráfico13!#REF!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4"/>
          <c:tx>
            <c:strRef>
              <c:f>Gráfico13!#REF!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Gráfico13!#REF!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Gráfico13!#REF!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5"/>
          <c:tx>
            <c:strRef>
              <c:f>Gráfico13!#REF!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Gráfico13!#REF!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Gráfico13!#REF!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6"/>
          <c:tx>
            <c:strRef>
              <c:f>Gráfico13!#REF!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Gráfico13!#REF!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Gráfico13!#REF!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Gráfico13!#REF!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Gráfico13!#REF!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Gráfico13!#REF!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8798012"/>
        <c:axId val="13637789"/>
      </c:barChart>
      <c:catAx>
        <c:axId val="38798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637789"/>
        <c:crosses val="autoZero"/>
        <c:auto val="1"/>
        <c:lblOffset val="100"/>
        <c:noMultiLvlLbl val="0"/>
      </c:catAx>
      <c:valAx>
        <c:axId val="13637789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79801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Gráfico13!#REF!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Gráfico13!#REF!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Gráfico13!#REF!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1"/>
          <c:tx>
            <c:strRef>
              <c:f>Gráfico13!#REF!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Gráfico13!#REF!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Gráfico13!#REF!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Gráfico13!#REF!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Gráfico13!#REF!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Gráfico13!#REF!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3"/>
          <c:tx>
            <c:strRef>
              <c:f>Gráfico13!#REF!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Gráfico13!#REF!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Gráfico13!#REF!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4"/>
          <c:tx>
            <c:strRef>
              <c:f>Gráfico13!#REF!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Gráfico13!#REF!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Gráfico13!#REF!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5"/>
          <c:tx>
            <c:strRef>
              <c:f>Gráfico13!#REF!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Gráfico13!#REF!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Gráfico13!#REF!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Gráfico13!#REF!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Gráfico13!#REF!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Gráfico13!#REF!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Gráfico13!#REF!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Gráfico13!#REF!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Gráfico13!#REF!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5631238"/>
        <c:axId val="30919095"/>
      </c:barChart>
      <c:catAx>
        <c:axId val="55631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919095"/>
        <c:crosses val="autoZero"/>
        <c:auto val="1"/>
        <c:lblOffset val="100"/>
        <c:noMultiLvlLbl val="0"/>
      </c:catAx>
      <c:valAx>
        <c:axId val="30919095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63123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Distribución de la población extranjera de 0 a 4 años según área geográfica de nacimiento. Andalucía 2007.</a:t>
            </a:r>
          </a:p>
        </c:rich>
      </c:tx>
      <c:layout>
        <c:manualLayout>
          <c:xMode val="factor"/>
          <c:yMode val="factor"/>
          <c:x val="0.00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325"/>
          <c:y val="0.26"/>
          <c:w val="0.3445"/>
          <c:h val="0.55575"/>
        </c:manualLayout>
      </c:layout>
      <c:pieChart>
        <c:varyColors val="1"/>
        <c:ser>
          <c:idx val="0"/>
          <c:order val="0"/>
          <c:spPr>
            <a:solidFill>
              <a:srgbClr val="99CC00"/>
            </a:solidFill>
            <a:ln w="3175">
              <a:noFill/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Gráfico13!$A$3:$A$11</c:f>
              <c:strCache/>
            </c:strRef>
          </c:cat>
          <c:val>
            <c:numRef>
              <c:f>Gráfico13!$C$3:$C$11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firstSliceAng val="5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Distribución de la población extranjera de 0 a 19 años según lugar de nacimiento. Almería 2005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'[1]Padrón2005_Extranjeros_pais nac'!$AC$23:$AC$31</c:f>
              <c:strCache>
                <c:ptCount val="9"/>
                <c:pt idx="0">
                  <c:v>Unión Europea (25)</c:v>
                </c:pt>
                <c:pt idx="1">
                  <c:v>Otros países europeos</c:v>
                </c:pt>
                <c:pt idx="2">
                  <c:v>Marruecos</c:v>
                </c:pt>
                <c:pt idx="3">
                  <c:v>Resto de países africanos</c:v>
                </c:pt>
                <c:pt idx="4">
                  <c:v>América central</c:v>
                </c:pt>
                <c:pt idx="5">
                  <c:v>América del Norte</c:v>
                </c:pt>
                <c:pt idx="6">
                  <c:v>América del Sur</c:v>
                </c:pt>
                <c:pt idx="7">
                  <c:v>Asia</c:v>
                </c:pt>
                <c:pt idx="8">
                  <c:v>Oceanía</c:v>
                </c:pt>
              </c:strCache>
            </c:strRef>
          </c:cat>
          <c:val>
            <c:numRef>
              <c:f>'[1]Padrón2005_Extranjeros_pais nac'!$AI$23:$AI$31</c:f>
              <c:numCache>
                <c:ptCount val="9"/>
                <c:pt idx="0">
                  <c:v>28499</c:v>
                </c:pt>
                <c:pt idx="1">
                  <c:v>8422</c:v>
                </c:pt>
                <c:pt idx="2">
                  <c:v>11459</c:v>
                </c:pt>
                <c:pt idx="3">
                  <c:v>2309</c:v>
                </c:pt>
                <c:pt idx="4">
                  <c:v>1031</c:v>
                </c:pt>
                <c:pt idx="5">
                  <c:v>1103</c:v>
                </c:pt>
                <c:pt idx="6">
                  <c:v>21348</c:v>
                </c:pt>
                <c:pt idx="7">
                  <c:v>1928</c:v>
                </c:pt>
                <c:pt idx="8">
                  <c:v>49</c:v>
                </c:pt>
              </c:numCache>
            </c:numRef>
          </c:val>
        </c:ser>
        <c:firstSliceAng val="30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0 a 4 años según país de nacimiento.
Andalucía, 2007 (*)
</a:t>
            </a:r>
          </a:p>
        </c:rich>
      </c:tx>
      <c:layout>
        <c:manualLayout>
          <c:xMode val="factor"/>
          <c:yMode val="factor"/>
          <c:x val="0.020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25"/>
          <c:w val="0.97975"/>
          <c:h val="0.74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Lbls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Arial"/>
                        <a:ea typeface="Arial"/>
                        <a:cs typeface="Arial"/>
                      </a:rPr>
                      <a:t>12.592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Gráfico14!$B$4:$B$28</c:f>
              <c:strCache/>
            </c:strRef>
          </c:cat>
          <c:val>
            <c:numRef>
              <c:f>Gráfico14!$C$4:$C$28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gapWidth val="110"/>
        <c:axId val="9836400"/>
        <c:axId val="21418737"/>
      </c:barChart>
      <c:catAx>
        <c:axId val="98364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418737"/>
        <c:crosses val="autoZero"/>
        <c:auto val="1"/>
        <c:lblOffset val="100"/>
        <c:tickLblSkip val="1"/>
        <c:noMultiLvlLbl val="0"/>
      </c:catAx>
      <c:valAx>
        <c:axId val="214187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75" b="0" i="0" u="none" baseline="0">
                    <a:latin typeface="Arial"/>
                    <a:ea typeface="Arial"/>
                    <a:cs typeface="Arial"/>
                  </a:rPr>
                  <a:t>(*) Los países citados representan el 96% de la población extranjera(0-4). 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8364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Evolución del porcentaje de población de 0 a 5 años respecto al total de población. Andalucía y España 1998-2007.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925"/>
          <c:w val="0.9865"/>
          <c:h val="0.81575"/>
        </c:manualLayout>
      </c:layout>
      <c:lineChart>
        <c:grouping val="standard"/>
        <c:varyColors val="0"/>
        <c:ser>
          <c:idx val="0"/>
          <c:order val="0"/>
          <c:tx>
            <c:strRef>
              <c:f>'Gráfico 2'!$A$6</c:f>
              <c:strCache>
                <c:ptCount val="1"/>
                <c:pt idx="0">
                  <c:v>España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'Gráfico 2'!$B$5:$K$5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'Gráfico 2'!$B$6:$K$6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'Gráfico 2'!$A$12</c:f>
              <c:strCache>
                <c:ptCount val="1"/>
                <c:pt idx="0">
                  <c:v>Andalucía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'Gráfico 2'!$B$5:$K$5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'Gráfico 2'!$B$12:$K$12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1027650"/>
        <c:axId val="33704531"/>
      </c:lineChart>
      <c:catAx>
        <c:axId val="4102765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3704531"/>
        <c:crosses val="autoZero"/>
        <c:auto val="1"/>
        <c:lblOffset val="100"/>
        <c:noMultiLvlLbl val="0"/>
      </c:catAx>
      <c:valAx>
        <c:axId val="33704531"/>
        <c:scaling>
          <c:orientation val="minMax"/>
          <c:max val="0.065"/>
          <c:min val="0.05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41027650"/>
        <c:crossesAt val="1"/>
        <c:crossBetween val="between"/>
        <c:dispUnits/>
        <c:majorUnit val="0.0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625"/>
          <c:y val="0.152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Porcentaje de población de 0 a 5 años sobre el total de menores de 18 años en cada provincia: Andalucía, 2007.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27"/>
          <c:w val="0.96825"/>
          <c:h val="0.82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Gráfico3!$A$6:$A$13</c:f>
              <c:strCache/>
            </c:strRef>
          </c:cat>
          <c:val>
            <c:numRef>
              <c:f>Gráfico3!$B$6:$B$13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"/>
        <c:gapWidth val="80"/>
        <c:axId val="34905324"/>
        <c:axId val="45712461"/>
      </c:barChart>
      <c:catAx>
        <c:axId val="349053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712461"/>
        <c:crosses val="autoZero"/>
        <c:auto val="1"/>
        <c:lblOffset val="100"/>
        <c:noMultiLvlLbl val="0"/>
      </c:catAx>
      <c:valAx>
        <c:axId val="45712461"/>
        <c:scaling>
          <c:orientation val="minMax"/>
          <c:min val="0.29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9053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Distribución provincial  de la población de 0 a 5 años; 
Andalucía 2007.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2"/>
          <c:y val="0.1615"/>
          <c:w val="0.63775"/>
          <c:h val="0.695"/>
        </c:manualLayout>
      </c:layout>
      <c:pieChart>
        <c:varyColors val="1"/>
        <c:ser>
          <c:idx val="0"/>
          <c:order val="0"/>
          <c:spPr>
            <a:solidFill>
              <a:srgbClr val="99CC00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Gráfico4!$B$2:$B$9</c:f>
              <c:strCache/>
            </c:strRef>
          </c:cat>
          <c:val>
            <c:numRef>
              <c:f>Gráfico4!$C$2:$C$9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Porcentaje de población de 0 a 5 años respecto al total de población; Comunidades autónomas, 2007.</a:t>
            </a:r>
          </a:p>
        </c:rich>
      </c:tx>
      <c:layout>
        <c:manualLayout>
          <c:xMode val="factor"/>
          <c:yMode val="factor"/>
          <c:x val="-0.00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855"/>
          <c:w val="0.9235"/>
          <c:h val="0.85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Lbls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Gráfico5!$A$28:$A$46</c:f>
              <c:strCache/>
            </c:strRef>
          </c:cat>
          <c:val>
            <c:numRef>
              <c:f>Gráfico5!$B$28:$B$46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axId val="8758966"/>
        <c:axId val="11721831"/>
      </c:barChart>
      <c:catAx>
        <c:axId val="87589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721831"/>
        <c:crosses val="autoZero"/>
        <c:auto val="1"/>
        <c:lblOffset val="100"/>
        <c:noMultiLvlLbl val="0"/>
      </c:catAx>
      <c:valAx>
        <c:axId val="11721831"/>
        <c:scaling>
          <c:orientation val="minMax"/>
          <c:min val="0.03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87589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Distribución provincial de la población menor de 3 años;
Andalucía 2007.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CC00"/>
            </a:solidFill>
            <a:ln w="3175">
              <a:noFill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Gráfico6!$B$3:$I$3</c:f>
              <c:strCache/>
            </c:strRef>
          </c:cat>
          <c:val>
            <c:numRef>
              <c:f>Gráfico6!$B$11:$I$11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Porcentaje de población de 0 a 3 años de edad respecto al total de menores de 18 años; Andalucía,2007.</a:t>
            </a:r>
          </a:p>
        </c:rich>
      </c:tx>
      <c:layout>
        <c:manualLayout>
          <c:xMode val="factor"/>
          <c:yMode val="factor"/>
          <c:x val="0.0187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29"/>
          <c:w val="0.97575"/>
          <c:h val="0.80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Gráfico7!$A$3:$A$10</c:f>
              <c:strCache/>
            </c:strRef>
          </c:cat>
          <c:val>
            <c:numRef>
              <c:f>Gráfico7!$B$3:$B$10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80"/>
        <c:axId val="38387616"/>
        <c:axId val="9944225"/>
      </c:barChart>
      <c:catAx>
        <c:axId val="383876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944225"/>
        <c:crosses val="autoZero"/>
        <c:auto val="1"/>
        <c:lblOffset val="100"/>
        <c:noMultiLvlLbl val="0"/>
      </c:catAx>
      <c:valAx>
        <c:axId val="9944225"/>
        <c:scaling>
          <c:orientation val="minMax"/>
          <c:max val="0.17"/>
          <c:min val="0.14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387616"/>
        <c:crossesAt val="1"/>
        <c:crossBetween val="between"/>
        <c:dispUnits/>
        <c:majorUnit val="0.00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Porcentaje de población de menores de 6 años respecto al total de población de la CCAA. España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1"/>
          <c:order val="0"/>
          <c:tx>
            <c:strRef>
              <c:f>Gráfico8!#REF!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Gráfico8!#REF!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Gráfico8!#REF!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Gráfico8!#REF!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Gráfico8!#REF!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Gráfico8!#REF!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2389162"/>
        <c:axId val="175867"/>
      </c:barChart>
      <c:catAx>
        <c:axId val="223891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75867"/>
        <c:crosses val="autoZero"/>
        <c:auto val="1"/>
        <c:lblOffset val="100"/>
        <c:tickLblSkip val="1"/>
        <c:noMultiLvlLbl val="0"/>
      </c:catAx>
      <c:valAx>
        <c:axId val="17586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23891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Porcentaje de población de 0 a 3 años respecto al total de población de la CCAA. España 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4725"/>
          <c:w val="0.82025"/>
          <c:h val="0.7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Gráfico8!$B$3</c:f>
              <c:strCache>
                <c:ptCount val="1"/>
                <c:pt idx="0">
                  <c:v>% 0 a 3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Gráfico8!$A$4:$A$22</c:f>
              <c:strCache/>
            </c:strRef>
          </c:cat>
          <c:val>
            <c:numRef>
              <c:f>Gráfico8!$B$4:$B$22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overlap val="100"/>
        <c:axId val="1582804"/>
        <c:axId val="14245237"/>
      </c:barChart>
      <c:catAx>
        <c:axId val="15828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245237"/>
        <c:crosses val="autoZero"/>
        <c:auto val="1"/>
        <c:lblOffset val="100"/>
        <c:tickLblSkip val="1"/>
        <c:noMultiLvlLbl val="0"/>
      </c:catAx>
      <c:valAx>
        <c:axId val="14245237"/>
        <c:scaling>
          <c:orientation val="minMax"/>
          <c:min val="0.01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828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25</xdr:row>
      <xdr:rowOff>152400</xdr:rowOff>
    </xdr:from>
    <xdr:to>
      <xdr:col>2</xdr:col>
      <xdr:colOff>3314700</xdr:colOff>
      <xdr:row>28</xdr:row>
      <xdr:rowOff>123825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810250"/>
          <a:ext cx="3952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0.95075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6867525"/>
          <a:ext cx="48482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Fuente: Observatorio de la Infancia en Andalucía a partir de datos del Padrón municipal de habitantes 2007. INE. 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85725</xdr:rowOff>
    </xdr:from>
    <xdr:to>
      <xdr:col>3</xdr:col>
      <xdr:colOff>1228725</xdr:colOff>
      <xdr:row>34</xdr:row>
      <xdr:rowOff>114300</xdr:rowOff>
    </xdr:to>
    <xdr:graphicFrame>
      <xdr:nvGraphicFramePr>
        <xdr:cNvPr id="1" name="Chart 3"/>
        <xdr:cNvGraphicFramePr/>
      </xdr:nvGraphicFramePr>
      <xdr:xfrm>
        <a:off x="85725" y="85725"/>
        <a:ext cx="4848225" cy="722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0.94625</cdr:y>
    </cdr:from>
    <cdr:to>
      <cdr:x>0.99075</cdr:x>
      <cdr:y>0.98775</cdr:y>
    </cdr:to>
    <cdr:sp>
      <cdr:nvSpPr>
        <cdr:cNvPr id="1" name="TextBox 3"/>
        <cdr:cNvSpPr txBox="1">
          <a:spLocks noChangeArrowheads="1"/>
        </cdr:cNvSpPr>
      </cdr:nvSpPr>
      <cdr:spPr>
        <a:xfrm>
          <a:off x="38100" y="4181475"/>
          <a:ext cx="55149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Fuente: Observatorio de la Infancia en Andalucía a partir de datos del Padrón municipal de habitantes 2007. INE. 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104775</xdr:rowOff>
    </xdr:from>
    <xdr:to>
      <xdr:col>7</xdr:col>
      <xdr:colOff>381000</xdr:colOff>
      <xdr:row>26</xdr:row>
      <xdr:rowOff>95250</xdr:rowOff>
    </xdr:to>
    <xdr:graphicFrame>
      <xdr:nvGraphicFramePr>
        <xdr:cNvPr id="1" name="Chart 3"/>
        <xdr:cNvGraphicFramePr/>
      </xdr:nvGraphicFramePr>
      <xdr:xfrm>
        <a:off x="104775" y="104775"/>
        <a:ext cx="5610225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</cdr:x>
      <cdr:y>0.948</cdr:y>
    </cdr:from>
    <cdr:to>
      <cdr:x>0.99425</cdr:x>
      <cdr:y>0.99775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4067175"/>
          <a:ext cx="6229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Fuente: Observatorio de la Infancia en Andalucía a partir de datos del Padrón municipal de habitantes 2007. INE. 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104775</xdr:rowOff>
    </xdr:from>
    <xdr:to>
      <xdr:col>8</xdr:col>
      <xdr:colOff>428625</xdr:colOff>
      <xdr:row>26</xdr:row>
      <xdr:rowOff>85725</xdr:rowOff>
    </xdr:to>
    <xdr:graphicFrame>
      <xdr:nvGraphicFramePr>
        <xdr:cNvPr id="1" name="Chart 4"/>
        <xdr:cNvGraphicFramePr/>
      </xdr:nvGraphicFramePr>
      <xdr:xfrm>
        <a:off x="180975" y="104775"/>
        <a:ext cx="634365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0.02425</cdr:x>
      <cdr:y>0.8185</cdr:y>
    </cdr:from>
    <cdr:to>
      <cdr:x>0.92</cdr:x>
      <cdr:y>0.90925</cdr:y>
    </cdr:to>
    <cdr:sp>
      <cdr:nvSpPr>
        <cdr:cNvPr id="1" name="TextBox 1"/>
        <cdr:cNvSpPr txBox="1">
          <a:spLocks noChangeArrowheads="1"/>
        </cdr:cNvSpPr>
      </cdr:nvSpPr>
      <cdr:spPr>
        <a:xfrm>
          <a:off x="85725" y="0"/>
          <a:ext cx="3333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Arial"/>
              <a:ea typeface="Arial"/>
              <a:cs typeface="Arial"/>
            </a:rPr>
            <a:t>Fuente: Instituto Nacional de Estadística.  Elaboración: OIA.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0.959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981575"/>
          <a:ext cx="5695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Fuente: Observatorio de la Infancia en Andalucía a partir de datos del Padrón municipal de habitantes 2007. INE.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6</xdr:col>
      <xdr:colOff>209550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190750" y="0"/>
        <a:ext cx="3724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1</xdr:row>
      <xdr:rowOff>85725</xdr:rowOff>
    </xdr:from>
    <xdr:to>
      <xdr:col>6</xdr:col>
      <xdr:colOff>85725</xdr:colOff>
      <xdr:row>33</xdr:row>
      <xdr:rowOff>104775</xdr:rowOff>
    </xdr:to>
    <xdr:graphicFrame>
      <xdr:nvGraphicFramePr>
        <xdr:cNvPr id="2" name="Chart 4"/>
        <xdr:cNvGraphicFramePr/>
      </xdr:nvGraphicFramePr>
      <xdr:xfrm>
        <a:off x="95250" y="247650"/>
        <a:ext cx="5695950" cy="5200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0.05525</cdr:x>
      <cdr:y>0.945</cdr:y>
    </cdr:from>
    <cdr:to>
      <cdr:x>0.91475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3581400"/>
          <a:ext cx="5581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Fuente: Observatorio de la Infancia en Andalucía a partir de datos del Padrón municipal de habitantes 2007. INE.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0.9425</cdr:y>
    </cdr:from>
    <cdr:to>
      <cdr:x>0.9335</cdr:x>
      <cdr:y>0.986</cdr:y>
    </cdr:to>
    <cdr:sp>
      <cdr:nvSpPr>
        <cdr:cNvPr id="1" name="TextBox 2"/>
        <cdr:cNvSpPr txBox="1">
          <a:spLocks noChangeArrowheads="1"/>
        </cdr:cNvSpPr>
      </cdr:nvSpPr>
      <cdr:spPr>
        <a:xfrm>
          <a:off x="0" y="3981450"/>
          <a:ext cx="6867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Fuente: Observatorio de la Infancia en Andalucía a partir de datos del Padrón municipal de habitantes 2007. INE. 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8</xdr:col>
      <xdr:colOff>647700</xdr:colOff>
      <xdr:row>24</xdr:row>
      <xdr:rowOff>19050</xdr:rowOff>
    </xdr:to>
    <xdr:graphicFrame>
      <xdr:nvGraphicFramePr>
        <xdr:cNvPr id="1" name="Chart 3"/>
        <xdr:cNvGraphicFramePr/>
      </xdr:nvGraphicFramePr>
      <xdr:xfrm>
        <a:off x="85725" y="104775"/>
        <a:ext cx="64960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0.928</cdr:y>
    </cdr:from>
    <cdr:to>
      <cdr:x>1</cdr:x>
      <cdr:y>0.99375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3886200"/>
          <a:ext cx="53721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Fuente: Observatorio de la Infancia en Andalucía a partir de datos del Padrón municipal de habitantes 2007. INE. 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561975</xdr:colOff>
      <xdr:row>26</xdr:row>
      <xdr:rowOff>28575</xdr:rowOff>
    </xdr:to>
    <xdr:graphicFrame>
      <xdr:nvGraphicFramePr>
        <xdr:cNvPr id="1" name="Chart 5"/>
        <xdr:cNvGraphicFramePr/>
      </xdr:nvGraphicFramePr>
      <xdr:xfrm>
        <a:off x="0" y="0"/>
        <a:ext cx="53911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0.9155</cdr:y>
    </cdr:from>
    <cdr:to>
      <cdr:x>0.998</cdr:x>
      <cdr:y>0.98725</cdr:y>
    </cdr:to>
    <cdr:sp>
      <cdr:nvSpPr>
        <cdr:cNvPr id="1" name="TextBox 2"/>
        <cdr:cNvSpPr txBox="1">
          <a:spLocks noChangeArrowheads="1"/>
        </cdr:cNvSpPr>
      </cdr:nvSpPr>
      <cdr:spPr>
        <a:xfrm>
          <a:off x="0" y="4895850"/>
          <a:ext cx="51816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Fuente: Observatorio de la Infancia en Andalucía a partir de datos del Padrón municipal de habitantes 2007. INE. 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180975</xdr:rowOff>
    </xdr:from>
    <xdr:to>
      <xdr:col>7</xdr:col>
      <xdr:colOff>133350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123825" y="180975"/>
        <a:ext cx="51911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0.90925</cdr:y>
    </cdr:from>
    <cdr:to>
      <cdr:x>1</cdr:x>
      <cdr:y>0.97375</cdr:y>
    </cdr:to>
    <cdr:sp>
      <cdr:nvSpPr>
        <cdr:cNvPr id="1" name="TextBox 2"/>
        <cdr:cNvSpPr txBox="1">
          <a:spLocks noChangeArrowheads="1"/>
        </cdr:cNvSpPr>
      </cdr:nvSpPr>
      <cdr:spPr>
        <a:xfrm>
          <a:off x="0" y="4572000"/>
          <a:ext cx="46291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Fuente: Observatorio de la Infancia en Andalucía a partir de datos del Padrón municipal de habitantes 2007. INE. 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171450</xdr:rowOff>
    </xdr:from>
    <xdr:to>
      <xdr:col>6</xdr:col>
      <xdr:colOff>209550</xdr:colOff>
      <xdr:row>30</xdr:row>
      <xdr:rowOff>76200</xdr:rowOff>
    </xdr:to>
    <xdr:graphicFrame>
      <xdr:nvGraphicFramePr>
        <xdr:cNvPr id="1" name="Chart 2"/>
        <xdr:cNvGraphicFramePr/>
      </xdr:nvGraphicFramePr>
      <xdr:xfrm>
        <a:off x="200025" y="171450"/>
        <a:ext cx="4629150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0.02475</cdr:x>
      <cdr:y>0.9745</cdr:y>
    </cdr:from>
    <cdr:to>
      <cdr:x>0.51325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0"/>
          <a:ext cx="847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Fuente: Padrón municipal de habitantes 2005. INE</a:t>
          </a:r>
        </a:p>
      </cdr:txBody>
    </cdr:sp>
  </cdr:relSizeAnchor>
  <cdr:relSizeAnchor xmlns:cdr="http://schemas.openxmlformats.org/drawingml/2006/chartDrawing">
    <cdr:from>
      <cdr:x>0.789</cdr:x>
      <cdr:y>0.9745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1362075" y="0"/>
          <a:ext cx="3619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Arial"/>
              <a:ea typeface="Arial"/>
              <a:cs typeface="Arial"/>
            </a:rPr>
            <a:t>Elaboración OIA</a:t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</cdr:x>
      <cdr:y>0.97475</cdr:y>
    </cdr:from>
    <cdr:to>
      <cdr:x>0.50675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0"/>
          <a:ext cx="514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Fuente: Padrón municipal de habitantes 2005. INE</a:t>
          </a:r>
        </a:p>
      </cdr:txBody>
    </cdr:sp>
  </cdr:relSizeAnchor>
  <cdr:relSizeAnchor xmlns:cdr="http://schemas.openxmlformats.org/drawingml/2006/chartDrawing">
    <cdr:from>
      <cdr:x>0.75875</cdr:x>
      <cdr:y>0.97475</cdr:y>
    </cdr:from>
    <cdr:to>
      <cdr:x>0.99875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828675" y="0"/>
          <a:ext cx="266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Arial"/>
              <a:ea typeface="Arial"/>
              <a:cs typeface="Arial"/>
            </a:rPr>
            <a:t>Elaboración OIA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0.928</cdr:y>
    </cdr:from>
    <cdr:to>
      <cdr:x>0.99175</cdr:x>
      <cdr:y>0.99875</cdr:y>
    </cdr:to>
    <cdr:sp>
      <cdr:nvSpPr>
        <cdr:cNvPr id="1" name="TextBox 2"/>
        <cdr:cNvSpPr txBox="1">
          <a:spLocks noChangeArrowheads="1"/>
        </cdr:cNvSpPr>
      </cdr:nvSpPr>
      <cdr:spPr>
        <a:xfrm>
          <a:off x="0" y="4019550"/>
          <a:ext cx="69532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Fuente: Observatorio de la Infancia en Andalucía a partir de datos del Padrón municipal de habitantes 2007. INE.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47625</xdr:rowOff>
    </xdr:from>
    <xdr:to>
      <xdr:col>8</xdr:col>
      <xdr:colOff>76200</xdr:colOff>
      <xdr:row>26</xdr:row>
      <xdr:rowOff>66675</xdr:rowOff>
    </xdr:to>
    <xdr:graphicFrame>
      <xdr:nvGraphicFramePr>
        <xdr:cNvPr id="1" name="Chart 4"/>
        <xdr:cNvGraphicFramePr/>
      </xdr:nvGraphicFramePr>
      <xdr:xfrm>
        <a:off x="95250" y="47625"/>
        <a:ext cx="735330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1</xdr:col>
      <xdr:colOff>114300</xdr:colOff>
      <xdr:row>9</xdr:row>
      <xdr:rowOff>0</xdr:rowOff>
    </xdr:to>
    <xdr:graphicFrame>
      <xdr:nvGraphicFramePr>
        <xdr:cNvPr id="1" name="Chart 2"/>
        <xdr:cNvGraphicFramePr/>
      </xdr:nvGraphicFramePr>
      <xdr:xfrm>
        <a:off x="0" y="1495425"/>
        <a:ext cx="1733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9</xdr:row>
      <xdr:rowOff>0</xdr:rowOff>
    </xdr:from>
    <xdr:to>
      <xdr:col>2</xdr:col>
      <xdr:colOff>0</xdr:colOff>
      <xdr:row>9</xdr:row>
      <xdr:rowOff>0</xdr:rowOff>
    </xdr:to>
    <xdr:graphicFrame>
      <xdr:nvGraphicFramePr>
        <xdr:cNvPr id="2" name="Chart 3"/>
        <xdr:cNvGraphicFramePr/>
      </xdr:nvGraphicFramePr>
      <xdr:xfrm>
        <a:off x="1771650" y="1495425"/>
        <a:ext cx="1095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0</xdr:row>
      <xdr:rowOff>85725</xdr:rowOff>
    </xdr:from>
    <xdr:to>
      <xdr:col>6</xdr:col>
      <xdr:colOff>695325</xdr:colOff>
      <xdr:row>27</xdr:row>
      <xdr:rowOff>9525</xdr:rowOff>
    </xdr:to>
    <xdr:graphicFrame>
      <xdr:nvGraphicFramePr>
        <xdr:cNvPr id="3" name="Chart 5"/>
        <xdr:cNvGraphicFramePr/>
      </xdr:nvGraphicFramePr>
      <xdr:xfrm>
        <a:off x="76200" y="85725"/>
        <a:ext cx="7010400" cy="4333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0.79125</cdr:y>
    </cdr:from>
    <cdr:to>
      <cdr:x>0.48525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971800"/>
          <a:ext cx="0" cy="781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Fuente: Padrón Municipal de habitantes de 2005  INE.</a:t>
          </a:r>
        </a:p>
      </cdr:txBody>
    </cdr:sp>
  </cdr:relSizeAnchor>
  <cdr:relSizeAnchor xmlns:cdr="http://schemas.openxmlformats.org/drawingml/2006/chartDrawing">
    <cdr:from>
      <cdr:x>0.7185</cdr:x>
      <cdr:y>0.8755</cdr:y>
    </cdr:from>
    <cdr:to>
      <cdr:x>0.99975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286125"/>
          <a:ext cx="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Elaboración OIA</a:t>
          </a:r>
        </a:p>
      </cdr:txBody>
    </cdr:sp>
  </cdr:relSizeAnchor>
  <cdr:relSizeAnchor xmlns:cdr="http://schemas.openxmlformats.org/drawingml/2006/chartDrawing">
    <cdr:from>
      <cdr:x>0.0665</cdr:x>
      <cdr:y>0.465</cdr:y>
    </cdr:from>
    <cdr:to>
      <cdr:x>0.24775</cdr:x>
      <cdr:y>0.46975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743075"/>
          <a:ext cx="0" cy="190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(N= 78.148)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0.356</cdr:x>
      <cdr:y>0.092</cdr:y>
    </cdr:from>
    <cdr:to>
      <cdr:x>0.559</cdr:x>
      <cdr:y>0.1195</cdr:y>
    </cdr:to>
    <cdr:sp>
      <cdr:nvSpPr>
        <cdr:cNvPr id="1" name="TextBox 1"/>
        <cdr:cNvSpPr txBox="1">
          <a:spLocks noChangeArrowheads="1"/>
        </cdr:cNvSpPr>
      </cdr:nvSpPr>
      <cdr:spPr>
        <a:xfrm>
          <a:off x="1885950" y="561975"/>
          <a:ext cx="10763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25" b="1" i="0" u="none" baseline="0">
              <a:latin typeface="Arial"/>
              <a:ea typeface="Arial"/>
              <a:cs typeface="Arial"/>
            </a:rPr>
            <a:t>N=20.472</a:t>
          </a:r>
        </a:p>
      </cdr:txBody>
    </cdr:sp>
  </cdr:relSizeAnchor>
  <cdr:relSizeAnchor xmlns:cdr="http://schemas.openxmlformats.org/drawingml/2006/chartDrawing">
    <cdr:from>
      <cdr:x>0.86925</cdr:x>
      <cdr:y>0.181</cdr:y>
    </cdr:from>
    <cdr:to>
      <cdr:x>0.9145</cdr:x>
      <cdr:y>0.181</cdr:y>
    </cdr:to>
    <cdr:sp>
      <cdr:nvSpPr>
        <cdr:cNvPr id="2" name="Line 2"/>
        <cdr:cNvSpPr>
          <a:spLocks/>
        </cdr:cNvSpPr>
      </cdr:nvSpPr>
      <cdr:spPr>
        <a:xfrm flipV="1">
          <a:off x="4619625" y="11144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0.94625</cdr:y>
    </cdr:from>
    <cdr:to>
      <cdr:x>0.88725</cdr:x>
      <cdr:y>0.999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5838825"/>
          <a:ext cx="47148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Fuente: Observatorio de la Infancia en Andalucía a partir de datos del Padrón municipal de habitantes 2007. INE. 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47625</xdr:rowOff>
    </xdr:from>
    <xdr:to>
      <xdr:col>0</xdr:col>
      <xdr:colOff>0</xdr:colOff>
      <xdr:row>41</xdr:row>
      <xdr:rowOff>19050</xdr:rowOff>
    </xdr:to>
    <xdr:graphicFrame>
      <xdr:nvGraphicFramePr>
        <xdr:cNvPr id="1" name="Chart 1"/>
        <xdr:cNvGraphicFramePr/>
      </xdr:nvGraphicFramePr>
      <xdr:xfrm>
        <a:off x="0" y="3114675"/>
        <a:ext cx="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0</xdr:row>
      <xdr:rowOff>123825</xdr:rowOff>
    </xdr:from>
    <xdr:to>
      <xdr:col>7</xdr:col>
      <xdr:colOff>180975</xdr:colOff>
      <xdr:row>37</xdr:row>
      <xdr:rowOff>152400</xdr:rowOff>
    </xdr:to>
    <xdr:graphicFrame>
      <xdr:nvGraphicFramePr>
        <xdr:cNvPr id="2" name="Chart 9"/>
        <xdr:cNvGraphicFramePr/>
      </xdr:nvGraphicFramePr>
      <xdr:xfrm>
        <a:off x="114300" y="123825"/>
        <a:ext cx="5314950" cy="617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0.958</cdr:y>
    </cdr:from>
    <cdr:to>
      <cdr:x>0.96225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133850"/>
          <a:ext cx="6886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Fuente: Observatorio de la Infancia en Andalucía a partir de datos del Padrón municipal de habitantes 2007. INE.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95250</xdr:rowOff>
    </xdr:from>
    <xdr:to>
      <xdr:col>10</xdr:col>
      <xdr:colOff>600075</xdr:colOff>
      <xdr:row>27</xdr:row>
      <xdr:rowOff>57150</xdr:rowOff>
    </xdr:to>
    <xdr:graphicFrame>
      <xdr:nvGraphicFramePr>
        <xdr:cNvPr id="1" name="Chart 5"/>
        <xdr:cNvGraphicFramePr/>
      </xdr:nvGraphicFramePr>
      <xdr:xfrm>
        <a:off x="104775" y="95250"/>
        <a:ext cx="71532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0.95125</cdr:y>
    </cdr:from>
    <cdr:to>
      <cdr:x>0.995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162425"/>
          <a:ext cx="6010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Fuente: Observatorio de la Infancia en Andalucía a partir de datos del Padrón municipal de habitantes 2007. INE.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66675</xdr:rowOff>
    </xdr:from>
    <xdr:to>
      <xdr:col>9</xdr:col>
      <xdr:colOff>200025</xdr:colOff>
      <xdr:row>26</xdr:row>
      <xdr:rowOff>123825</xdr:rowOff>
    </xdr:to>
    <xdr:graphicFrame>
      <xdr:nvGraphicFramePr>
        <xdr:cNvPr id="1" name="Chart 21"/>
        <xdr:cNvGraphicFramePr/>
      </xdr:nvGraphicFramePr>
      <xdr:xfrm>
        <a:off x="104775" y="66675"/>
        <a:ext cx="603885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0.93225</cdr:y>
    </cdr:from>
    <cdr:to>
      <cdr:x>1</cdr:x>
      <cdr:y>0.9975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067175"/>
          <a:ext cx="55245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Fuente: Observatorio de la Infancia en Andalucía a partir de datos del Padrón municipal de habitantes 2007. INE. 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628650</xdr:colOff>
      <xdr:row>27</xdr:row>
      <xdr:rowOff>66675</xdr:rowOff>
    </xdr:to>
    <xdr:graphicFrame>
      <xdr:nvGraphicFramePr>
        <xdr:cNvPr id="1" name="Chart 3"/>
        <xdr:cNvGraphicFramePr/>
      </xdr:nvGraphicFramePr>
      <xdr:xfrm>
        <a:off x="0" y="0"/>
        <a:ext cx="552450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bustamante.OIA\Escritorio\pob%200-6\Extranjeros\Padr&#243;n2005_Extranjeros_pais%20nacimiento_Andaluc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drón2005_Extranjeros_pais nac"/>
      <sheetName val="por Países"/>
      <sheetName val="por Países (2)"/>
    </sheetNames>
    <sheetDataSet>
      <sheetData sheetId="0">
        <row r="23">
          <cell r="AC23" t="str">
            <v>Unión Europea (25)</v>
          </cell>
          <cell r="AI23">
            <v>28499</v>
          </cell>
        </row>
        <row r="24">
          <cell r="AC24" t="str">
            <v>Otros países europeos</v>
          </cell>
          <cell r="AI24">
            <v>8422</v>
          </cell>
        </row>
        <row r="25">
          <cell r="AC25" t="str">
            <v>Marruecos</v>
          </cell>
          <cell r="AI25">
            <v>11459</v>
          </cell>
        </row>
        <row r="26">
          <cell r="AC26" t="str">
            <v>Resto de países africanos</v>
          </cell>
          <cell r="AI26">
            <v>2309</v>
          </cell>
        </row>
        <row r="27">
          <cell r="AC27" t="str">
            <v>América central</v>
          </cell>
          <cell r="AI27">
            <v>1031</v>
          </cell>
        </row>
        <row r="28">
          <cell r="AC28" t="str">
            <v>América del Norte</v>
          </cell>
          <cell r="AI28">
            <v>1103</v>
          </cell>
        </row>
        <row r="29">
          <cell r="AC29" t="str">
            <v>América del Sur</v>
          </cell>
          <cell r="AI29">
            <v>21348</v>
          </cell>
        </row>
        <row r="30">
          <cell r="AC30" t="str">
            <v>Asia</v>
          </cell>
          <cell r="AI30">
            <v>1928</v>
          </cell>
        </row>
        <row r="31">
          <cell r="AC31" t="str">
            <v>Oceanía</v>
          </cell>
          <cell r="AI31">
            <v>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7.vml" /><Relationship Id="rId3" Type="http://schemas.openxmlformats.org/officeDocument/2006/relationships/drawing" Target="../drawings/drawing33.xml" /><Relationship Id="rId4" Type="http://schemas.openxmlformats.org/officeDocument/2006/relationships/vmlDrawing" Target="../drawings/vmlDrawing18.vml" /><Relationship Id="rId5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workbookViewId="0" topLeftCell="B1">
      <selection activeCell="B2" sqref="B2"/>
    </sheetView>
  </sheetViews>
  <sheetFormatPr defaultColWidth="11.421875" defaultRowHeight="17.25" customHeight="1"/>
  <cols>
    <col min="1" max="1" width="2.8515625" style="1" customWidth="1"/>
    <col min="2" max="2" width="9.7109375" style="1" customWidth="1"/>
    <col min="3" max="3" width="94.7109375" style="1" customWidth="1"/>
    <col min="4" max="16384" width="11.421875" style="1" customWidth="1"/>
  </cols>
  <sheetData>
    <row r="1" spans="2:3" ht="26.25" customHeight="1">
      <c r="B1" s="285" t="s">
        <v>0</v>
      </c>
      <c r="C1" s="285"/>
    </row>
    <row r="2" spans="2:3" ht="17.25" customHeight="1">
      <c r="B2" s="2" t="s">
        <v>84</v>
      </c>
      <c r="C2" s="3"/>
    </row>
    <row r="3" ht="17.25" customHeight="1">
      <c r="B3" s="4" t="s">
        <v>180</v>
      </c>
    </row>
    <row r="4" spans="2:5" ht="17.25" customHeight="1">
      <c r="B4" s="286" t="s">
        <v>1</v>
      </c>
      <c r="C4" s="287"/>
      <c r="D4" s="11"/>
      <c r="E4" s="11"/>
    </row>
    <row r="5" spans="2:3" s="5" customFormat="1" ht="17.25" customHeight="1" thickBot="1">
      <c r="B5" s="6" t="s">
        <v>2</v>
      </c>
      <c r="C5" s="7"/>
    </row>
    <row r="6" spans="1:5" ht="17.25" customHeight="1" thickBot="1">
      <c r="A6" s="5"/>
      <c r="B6" s="8" t="s">
        <v>3</v>
      </c>
      <c r="C6" s="9" t="s">
        <v>158</v>
      </c>
      <c r="D6" s="266"/>
      <c r="E6" s="266"/>
    </row>
    <row r="7" spans="1:3" ht="17.25" customHeight="1">
      <c r="A7" s="5"/>
      <c r="B7" s="10" t="s">
        <v>4</v>
      </c>
      <c r="C7" s="9" t="s">
        <v>165</v>
      </c>
    </row>
    <row r="8" spans="1:5" ht="17.25" customHeight="1">
      <c r="A8" s="5"/>
      <c r="B8" s="10" t="s">
        <v>5</v>
      </c>
      <c r="C8" s="11" t="s">
        <v>169</v>
      </c>
      <c r="D8" s="11"/>
      <c r="E8" s="11"/>
    </row>
    <row r="9" spans="1:5" ht="17.25" customHeight="1">
      <c r="A9" s="5"/>
      <c r="B9" s="7"/>
      <c r="C9" s="12"/>
      <c r="D9" s="11"/>
      <c r="E9" s="11"/>
    </row>
    <row r="10" spans="1:5" ht="17.25" customHeight="1">
      <c r="A10" s="5"/>
      <c r="B10" s="10" t="s">
        <v>6</v>
      </c>
      <c r="C10" s="13" t="s">
        <v>178</v>
      </c>
      <c r="D10" s="11"/>
      <c r="E10" s="11"/>
    </row>
    <row r="11" spans="1:5" ht="22.5" customHeight="1">
      <c r="A11" s="5"/>
      <c r="B11" s="10" t="s">
        <v>7</v>
      </c>
      <c r="C11" s="11" t="s">
        <v>171</v>
      </c>
      <c r="D11" s="11"/>
      <c r="E11" s="11"/>
    </row>
    <row r="12" spans="1:5" ht="17.25" customHeight="1">
      <c r="A12" s="5"/>
      <c r="B12" s="10" t="s">
        <v>8</v>
      </c>
      <c r="C12" s="11" t="s">
        <v>170</v>
      </c>
      <c r="D12" s="11"/>
      <c r="E12" s="11"/>
    </row>
    <row r="13" spans="1:5" ht="17.25" customHeight="1">
      <c r="A13" s="5"/>
      <c r="B13" s="10" t="s">
        <v>9</v>
      </c>
      <c r="C13" s="11" t="s">
        <v>173</v>
      </c>
      <c r="D13" s="11"/>
      <c r="E13" s="11"/>
    </row>
    <row r="14" spans="1:5" ht="17.25" customHeight="1">
      <c r="A14" s="5"/>
      <c r="B14" s="10" t="s">
        <v>11</v>
      </c>
      <c r="C14" s="11" t="s">
        <v>174</v>
      </c>
      <c r="D14" s="11"/>
      <c r="E14" s="11"/>
    </row>
    <row r="15" spans="1:5" ht="17.25" customHeight="1">
      <c r="A15" s="14"/>
      <c r="B15" s="10" t="s">
        <v>75</v>
      </c>
      <c r="C15" s="11" t="s">
        <v>150</v>
      </c>
      <c r="D15" s="11"/>
      <c r="E15" s="11"/>
    </row>
    <row r="16" spans="2:5" ht="17.25" customHeight="1">
      <c r="B16" s="10" t="s">
        <v>76</v>
      </c>
      <c r="C16" s="11" t="s">
        <v>175</v>
      </c>
      <c r="D16" s="11"/>
      <c r="E16" s="11"/>
    </row>
    <row r="17" spans="2:5" ht="17.25" customHeight="1">
      <c r="B17" s="10" t="s">
        <v>77</v>
      </c>
      <c r="C17" s="11" t="s">
        <v>176</v>
      </c>
      <c r="D17" s="11"/>
      <c r="E17" s="11"/>
    </row>
    <row r="18" spans="2:5" ht="17.25" customHeight="1">
      <c r="B18" s="10" t="s">
        <v>78</v>
      </c>
      <c r="C18" s="11" t="s">
        <v>151</v>
      </c>
      <c r="D18" s="11"/>
      <c r="E18" s="11"/>
    </row>
    <row r="19" spans="2:5" ht="17.25" customHeight="1">
      <c r="B19" s="10" t="s">
        <v>79</v>
      </c>
      <c r="C19" s="11" t="s">
        <v>177</v>
      </c>
      <c r="D19" s="11"/>
      <c r="E19" s="11"/>
    </row>
    <row r="20" spans="2:5" ht="17.25" customHeight="1">
      <c r="B20" s="10" t="s">
        <v>80</v>
      </c>
      <c r="C20" s="11" t="s">
        <v>152</v>
      </c>
      <c r="D20" s="11"/>
      <c r="E20" s="11"/>
    </row>
    <row r="21" spans="2:5" ht="17.25" customHeight="1">
      <c r="B21" s="10" t="s">
        <v>81</v>
      </c>
      <c r="C21" s="11" t="s">
        <v>179</v>
      </c>
      <c r="D21" s="11"/>
      <c r="E21" s="11"/>
    </row>
    <row r="22" spans="2:5" ht="17.25" customHeight="1">
      <c r="B22" s="10" t="s">
        <v>82</v>
      </c>
      <c r="C22" s="11" t="s">
        <v>153</v>
      </c>
      <c r="D22" s="11"/>
      <c r="E22" s="11"/>
    </row>
    <row r="23" spans="2:5" ht="17.25" customHeight="1">
      <c r="B23" s="10" t="s">
        <v>83</v>
      </c>
      <c r="C23" s="11" t="s">
        <v>154</v>
      </c>
      <c r="D23" s="11"/>
      <c r="E23" s="11"/>
    </row>
    <row r="24" spans="2:3" ht="17.25" customHeight="1">
      <c r="B24" s="15" t="s">
        <v>10</v>
      </c>
      <c r="C24" s="86" t="s">
        <v>98</v>
      </c>
    </row>
    <row r="25" ht="17.25" customHeight="1">
      <c r="C25" s="86" t="s">
        <v>99</v>
      </c>
    </row>
  </sheetData>
  <mergeCells count="2">
    <mergeCell ref="B1:C1"/>
    <mergeCell ref="B4:C4"/>
  </mergeCells>
  <hyperlinks>
    <hyperlink ref="B7" location="Tabla2!A1" display="Tabla 2. "/>
    <hyperlink ref="B8" location="Tabla3!A1" display="Tabla 3. "/>
    <hyperlink ref="B6" location="Tabla1!A1" display="Tabla 1. "/>
    <hyperlink ref="B10" location="Gráfico1!A1" display="Gráfico 1."/>
    <hyperlink ref="B12" location="Gráfico3!A1" display="Gráfico 3"/>
    <hyperlink ref="B11" location="'Gráfico 2'!A1" display="Gráfico 2."/>
    <hyperlink ref="B13" location="Gráfico4!A1" display="Gráfico 4"/>
    <hyperlink ref="B14" location="Gráfico5!A1" display="Gráfico 5"/>
    <hyperlink ref="B15" location="Gráfico6!A1" display="Gráfico 6"/>
    <hyperlink ref="B16" location="Gráfico7!A1" display="Gráfico 7"/>
    <hyperlink ref="B18" location="Gráfico9!A1" display="Gráfico 9"/>
    <hyperlink ref="B19" location="Gráfico10!A1" display="Gráfico 10"/>
    <hyperlink ref="B20" location="Gráfico11!A1" display="Gráfico 11"/>
    <hyperlink ref="B21" location="Gráfico12!A1" display="Gráfico 12"/>
    <hyperlink ref="B22" location="Gráfico13!A1" display="Gráfico 13"/>
    <hyperlink ref="B23" location="Gráfico14!A1" display="Gráfico 14"/>
    <hyperlink ref="B17" location="Gráfico8!A1" display="Gráfico 8"/>
  </hyperlinks>
  <printOptions/>
  <pageMargins left="0.75" right="0.75" top="1" bottom="1" header="0" footer="0"/>
  <pageSetup fitToHeight="1" fitToWidth="1" horizontalDpi="600" verticalDpi="600" orientation="portrait" paperSize="9" scale="6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43"/>
  <sheetViews>
    <sheetView workbookViewId="0" topLeftCell="A1">
      <selection activeCell="E31" sqref="E31"/>
    </sheetView>
  </sheetViews>
  <sheetFormatPr defaultColWidth="11.421875" defaultRowHeight="12.75"/>
  <cols>
    <col min="1" max="16384" width="11.421875" style="18" customWidth="1"/>
  </cols>
  <sheetData>
    <row r="1" ht="20.25" customHeight="1"/>
    <row r="2" spans="1:10" ht="20.25">
      <c r="A2" s="308" t="s">
        <v>97</v>
      </c>
      <c r="B2" s="308"/>
      <c r="C2" s="308"/>
      <c r="D2" s="308"/>
      <c r="E2" s="308"/>
      <c r="F2" s="308"/>
      <c r="G2" s="308"/>
      <c r="H2" s="308"/>
      <c r="I2" s="308"/>
      <c r="J2" s="308"/>
    </row>
    <row r="3" spans="1:10" ht="15">
      <c r="A3" s="254"/>
      <c r="B3" s="255" t="s">
        <v>14</v>
      </c>
      <c r="C3" s="255" t="s">
        <v>17</v>
      </c>
      <c r="D3" s="255" t="s">
        <v>16</v>
      </c>
      <c r="E3" s="255" t="s">
        <v>15</v>
      </c>
      <c r="F3" s="255" t="s">
        <v>12</v>
      </c>
      <c r="G3" s="255" t="s">
        <v>13</v>
      </c>
      <c r="H3" s="255" t="s">
        <v>18</v>
      </c>
      <c r="I3" s="255" t="s">
        <v>19</v>
      </c>
      <c r="J3" s="255" t="s">
        <v>20</v>
      </c>
    </row>
    <row r="4" spans="1:10" ht="12.75">
      <c r="A4" s="254" t="s">
        <v>22</v>
      </c>
      <c r="B4" s="254" t="s">
        <v>23</v>
      </c>
      <c r="C4" s="254" t="s">
        <v>23</v>
      </c>
      <c r="D4" s="254" t="s">
        <v>23</v>
      </c>
      <c r="E4" s="254" t="s">
        <v>23</v>
      </c>
      <c r="F4" s="254" t="s">
        <v>23</v>
      </c>
      <c r="G4" s="254" t="s">
        <v>23</v>
      </c>
      <c r="H4" s="254" t="s">
        <v>23</v>
      </c>
      <c r="I4" s="254" t="s">
        <v>23</v>
      </c>
      <c r="J4" s="254" t="s">
        <v>23</v>
      </c>
    </row>
    <row r="5" spans="1:10" ht="12.75">
      <c r="A5" s="256" t="s">
        <v>24</v>
      </c>
      <c r="B5" s="145">
        <v>7098</v>
      </c>
      <c r="C5" s="145">
        <v>12925</v>
      </c>
      <c r="D5" s="145">
        <v>7615</v>
      </c>
      <c r="E5" s="145">
        <v>6785</v>
      </c>
      <c r="F5" s="145">
        <v>4569</v>
      </c>
      <c r="G5" s="145">
        <v>6014</v>
      </c>
      <c r="H5" s="145">
        <v>15587</v>
      </c>
      <c r="I5" s="145">
        <v>19735</v>
      </c>
      <c r="J5" s="145">
        <v>80328</v>
      </c>
    </row>
    <row r="6" spans="1:10" ht="12.75">
      <c r="A6" s="256">
        <v>1</v>
      </c>
      <c r="B6" s="145">
        <v>7361</v>
      </c>
      <c r="C6" s="145">
        <v>14297</v>
      </c>
      <c r="D6" s="145">
        <v>8159</v>
      </c>
      <c r="E6" s="145">
        <v>8945</v>
      </c>
      <c r="F6" s="145">
        <v>5321</v>
      </c>
      <c r="G6" s="145">
        <v>6579</v>
      </c>
      <c r="H6" s="145">
        <v>17372</v>
      </c>
      <c r="I6" s="145">
        <v>21694</v>
      </c>
      <c r="J6" s="145">
        <v>89728</v>
      </c>
    </row>
    <row r="7" spans="1:10" ht="12.75">
      <c r="A7" s="256">
        <v>2</v>
      </c>
      <c r="B7" s="145">
        <v>7432</v>
      </c>
      <c r="C7" s="145">
        <v>14119</v>
      </c>
      <c r="D7" s="145">
        <v>8114</v>
      </c>
      <c r="E7" s="145">
        <v>8930</v>
      </c>
      <c r="F7" s="145">
        <v>5251</v>
      </c>
      <c r="G7" s="145">
        <v>6789</v>
      </c>
      <c r="H7" s="145">
        <v>16958</v>
      </c>
      <c r="I7" s="145">
        <v>21502</v>
      </c>
      <c r="J7" s="145">
        <v>89095</v>
      </c>
    </row>
    <row r="8" spans="1:10" ht="12.75">
      <c r="A8" s="257" t="s">
        <v>30</v>
      </c>
      <c r="B8" s="20">
        <f aca="true" t="shared" si="0" ref="B8:J8">B5+B6+B7</f>
        <v>21891</v>
      </c>
      <c r="C8" s="20">
        <f t="shared" si="0"/>
        <v>41341</v>
      </c>
      <c r="D8" s="20">
        <f t="shared" si="0"/>
        <v>23888</v>
      </c>
      <c r="E8" s="20">
        <f t="shared" si="0"/>
        <v>24660</v>
      </c>
      <c r="F8" s="20">
        <f t="shared" si="0"/>
        <v>15141</v>
      </c>
      <c r="G8" s="20">
        <f t="shared" si="0"/>
        <v>19382</v>
      </c>
      <c r="H8" s="20">
        <f t="shared" si="0"/>
        <v>49917</v>
      </c>
      <c r="I8" s="20">
        <f t="shared" si="0"/>
        <v>62931</v>
      </c>
      <c r="J8" s="20">
        <f t="shared" si="0"/>
        <v>259151</v>
      </c>
    </row>
    <row r="9" spans="1:10" ht="12.75">
      <c r="A9" s="258" t="s">
        <v>64</v>
      </c>
      <c r="B9" s="258">
        <f aca="true" t="shared" si="1" ref="B9:J9">B8/$J8</f>
        <v>0.08447198737415638</v>
      </c>
      <c r="C9" s="258">
        <f t="shared" si="1"/>
        <v>0.15952475583733036</v>
      </c>
      <c r="D9" s="258">
        <f t="shared" si="1"/>
        <v>0.09217791943693059</v>
      </c>
      <c r="E9" s="258">
        <f t="shared" si="1"/>
        <v>0.09515687765048177</v>
      </c>
      <c r="F9" s="258">
        <f t="shared" si="1"/>
        <v>0.05842539677639677</v>
      </c>
      <c r="G9" s="258">
        <f t="shared" si="1"/>
        <v>0.07479037318011507</v>
      </c>
      <c r="H9" s="258">
        <f t="shared" si="1"/>
        <v>0.19261743153605426</v>
      </c>
      <c r="I9" s="258">
        <f t="shared" si="1"/>
        <v>0.2428352582085348</v>
      </c>
      <c r="J9" s="258">
        <f t="shared" si="1"/>
        <v>1</v>
      </c>
    </row>
    <row r="10" spans="1:10" ht="12.75">
      <c r="A10" s="256">
        <v>3</v>
      </c>
      <c r="B10" s="259">
        <v>7376</v>
      </c>
      <c r="C10" s="259">
        <v>13900</v>
      </c>
      <c r="D10" s="259">
        <v>8221</v>
      </c>
      <c r="E10" s="259">
        <v>8762</v>
      </c>
      <c r="F10" s="259">
        <v>5316</v>
      </c>
      <c r="G10" s="259">
        <v>6811</v>
      </c>
      <c r="H10" s="259">
        <v>16839</v>
      </c>
      <c r="I10" s="259">
        <v>21403</v>
      </c>
      <c r="J10" s="259">
        <v>88628</v>
      </c>
    </row>
    <row r="11" spans="1:10" ht="12.75">
      <c r="A11" s="20" t="s">
        <v>23</v>
      </c>
      <c r="B11" s="260">
        <f aca="true" t="shared" si="2" ref="B11:J11">SUM(B8:B10)</f>
        <v>29267.084471987375</v>
      </c>
      <c r="C11" s="260">
        <f t="shared" si="2"/>
        <v>55241.159524755836</v>
      </c>
      <c r="D11" s="260">
        <f t="shared" si="2"/>
        <v>32109.092177919436</v>
      </c>
      <c r="E11" s="260">
        <f t="shared" si="2"/>
        <v>33422.09515687765</v>
      </c>
      <c r="F11" s="260">
        <f t="shared" si="2"/>
        <v>20457.058425396775</v>
      </c>
      <c r="G11" s="260">
        <f t="shared" si="2"/>
        <v>26193.07479037318</v>
      </c>
      <c r="H11" s="260">
        <f t="shared" si="2"/>
        <v>66756.19261743154</v>
      </c>
      <c r="I11" s="260">
        <f t="shared" si="2"/>
        <v>84334.2428352582</v>
      </c>
      <c r="J11" s="260">
        <f t="shared" si="2"/>
        <v>347780</v>
      </c>
    </row>
    <row r="12" spans="1:10" ht="12.75">
      <c r="A12" s="258" t="s">
        <v>65</v>
      </c>
      <c r="B12" s="258">
        <f>B11/$J11</f>
        <v>0.08415401826438373</v>
      </c>
      <c r="C12" s="258">
        <f aca="true" t="shared" si="3" ref="C12:J12">C11/$J11</f>
        <v>0.15883937985150334</v>
      </c>
      <c r="D12" s="258">
        <f t="shared" si="3"/>
        <v>0.09232587318971601</v>
      </c>
      <c r="E12" s="258">
        <f t="shared" si="3"/>
        <v>0.09610125699257477</v>
      </c>
      <c r="F12" s="258">
        <f t="shared" si="3"/>
        <v>0.05882183686640053</v>
      </c>
      <c r="G12" s="258">
        <f t="shared" si="3"/>
        <v>0.07531506926900103</v>
      </c>
      <c r="H12" s="258">
        <f t="shared" si="3"/>
        <v>0.19194948708215406</v>
      </c>
      <c r="I12" s="258">
        <f t="shared" si="3"/>
        <v>0.24249307848426652</v>
      </c>
      <c r="J12" s="258">
        <f t="shared" si="3"/>
        <v>1</v>
      </c>
    </row>
    <row r="14" ht="3.75" customHeight="1"/>
    <row r="15" ht="21.75" customHeight="1"/>
    <row r="20" ht="12.75">
      <c r="A20" s="261"/>
    </row>
    <row r="43" ht="12.75">
      <c r="E43" s="54"/>
    </row>
  </sheetData>
  <mergeCells count="1">
    <mergeCell ref="A2:J2"/>
  </mergeCells>
  <printOptions/>
  <pageMargins left="0.62" right="0.75" top="1" bottom="1" header="0.32" footer="0"/>
  <pageSetup horizontalDpi="600" verticalDpi="600" orientation="landscape" paperSize="9" scale="82" r:id="rId3"/>
  <headerFooter alignWithMargins="0">
    <oddHeader>&amp;L&amp;G</oddHeader>
  </headerFooter>
  <drawing r:id="rId1"/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workbookViewId="0" topLeftCell="A1">
      <selection activeCell="E37" sqref="E37"/>
    </sheetView>
  </sheetViews>
  <sheetFormatPr defaultColWidth="11.421875" defaultRowHeight="12.75"/>
  <cols>
    <col min="1" max="16384" width="11.421875" style="16" customWidth="1"/>
  </cols>
  <sheetData>
    <row r="1" spans="1:6" ht="12.75">
      <c r="A1" s="108"/>
      <c r="B1" s="108"/>
      <c r="C1" s="108"/>
      <c r="D1" s="108"/>
      <c r="E1" s="108"/>
      <c r="F1" s="108"/>
    </row>
    <row r="2" spans="1:3" ht="21" customHeight="1">
      <c r="A2" s="49" t="s">
        <v>112</v>
      </c>
      <c r="B2" s="164"/>
      <c r="C2" s="19"/>
    </row>
    <row r="3" spans="1:3" ht="12.75">
      <c r="A3" s="19" t="s">
        <v>13</v>
      </c>
      <c r="B3" s="164">
        <v>0.14300998310324728</v>
      </c>
      <c r="C3" s="19"/>
    </row>
    <row r="4" spans="1:3" ht="12.75">
      <c r="A4" s="19" t="s">
        <v>15</v>
      </c>
      <c r="B4" s="164">
        <v>0.14583863126955307</v>
      </c>
      <c r="C4" s="19"/>
    </row>
    <row r="5" spans="1:3" ht="12.75">
      <c r="A5" s="19" t="s">
        <v>16</v>
      </c>
      <c r="B5" s="164">
        <v>0.1536956969322627</v>
      </c>
      <c r="C5" s="19"/>
    </row>
    <row r="6" spans="1:3" ht="12.75">
      <c r="A6" s="19" t="s">
        <v>12</v>
      </c>
      <c r="B6" s="164">
        <v>0.15774339740584467</v>
      </c>
      <c r="C6" s="19"/>
    </row>
    <row r="7" spans="1:3" ht="12.75">
      <c r="A7" s="19" t="s">
        <v>14</v>
      </c>
      <c r="B7" s="164">
        <v>0.1664942729803319</v>
      </c>
      <c r="C7" s="19"/>
    </row>
    <row r="8" spans="1:3" ht="12.75">
      <c r="A8" s="19" t="s">
        <v>17</v>
      </c>
      <c r="B8" s="164">
        <v>0.1675210004011654</v>
      </c>
      <c r="C8" s="19"/>
    </row>
    <row r="9" spans="1:3" ht="12.75">
      <c r="A9" s="19" t="s">
        <v>19</v>
      </c>
      <c r="B9" s="164">
        <v>0.16865794043866983</v>
      </c>
      <c r="C9" s="19"/>
    </row>
    <row r="10" spans="1:3" ht="12.75">
      <c r="A10" s="19" t="s">
        <v>18</v>
      </c>
      <c r="B10" s="164">
        <v>0.16973952665941242</v>
      </c>
      <c r="C10" s="19"/>
    </row>
    <row r="11" spans="1:3" ht="12.75">
      <c r="A11" s="19"/>
      <c r="B11" s="19"/>
      <c r="C11" s="19"/>
    </row>
  </sheetData>
  <printOptions horizontalCentered="1"/>
  <pageMargins left="0.63" right="0.75" top="1.04" bottom="1" header="0.28" footer="0"/>
  <pageSetup fitToHeight="1" fitToWidth="1" horizontalDpi="600" verticalDpi="600" orientation="portrait" paperSize="9" scale="78" r:id="rId3"/>
  <headerFooter alignWithMargins="0">
    <oddHeader>&amp;L&amp;G</oddHeader>
  </headerFooter>
  <drawing r:id="rId1"/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H12" sqref="H12"/>
    </sheetView>
  </sheetViews>
  <sheetFormatPr defaultColWidth="11.421875" defaultRowHeight="12.75"/>
  <cols>
    <col min="1" max="1" width="22.7109375" style="21" customWidth="1"/>
    <col min="2" max="2" width="10.140625" style="21" customWidth="1"/>
    <col min="3" max="3" width="15.7109375" style="21" customWidth="1"/>
    <col min="4" max="5" width="11.421875" style="21" customWidth="1"/>
    <col min="6" max="6" width="14.140625" style="21" customWidth="1"/>
    <col min="7" max="7" width="13.7109375" style="21" bestFit="1" customWidth="1"/>
    <col min="8" max="16384" width="11.421875" style="21" customWidth="1"/>
  </cols>
  <sheetData>
    <row r="1" spans="1:3" ht="12.75">
      <c r="A1" s="75"/>
      <c r="B1" s="75"/>
      <c r="C1" s="75"/>
    </row>
    <row r="2" spans="1:6" ht="12.75">
      <c r="A2" s="75"/>
      <c r="B2" s="105" t="s">
        <v>66</v>
      </c>
      <c r="C2" s="75"/>
      <c r="D2" s="163"/>
      <c r="E2" s="163"/>
      <c r="F2" s="163"/>
    </row>
    <row r="3" spans="1:6" ht="12.75">
      <c r="A3" s="75"/>
      <c r="B3" s="204" t="s">
        <v>67</v>
      </c>
      <c r="C3" s="75"/>
      <c r="D3" s="163"/>
      <c r="E3" s="163"/>
      <c r="F3" s="163"/>
    </row>
    <row r="4" spans="1:3" ht="12.75">
      <c r="A4" s="75" t="s">
        <v>41</v>
      </c>
      <c r="B4" s="163">
        <v>0.020081647690587255</v>
      </c>
      <c r="C4" s="75"/>
    </row>
    <row r="5" spans="1:3" ht="12.75">
      <c r="A5" s="75" t="s">
        <v>42</v>
      </c>
      <c r="B5" s="163">
        <v>0.02201298282680428</v>
      </c>
      <c r="C5" s="75"/>
    </row>
    <row r="6" spans="1:3" ht="12.75">
      <c r="A6" s="75" t="s">
        <v>43</v>
      </c>
      <c r="B6" s="163">
        <v>0.02245311417393409</v>
      </c>
      <c r="C6" s="75"/>
    </row>
    <row r="7" spans="1:3" ht="12.75">
      <c r="A7" s="75" t="s">
        <v>47</v>
      </c>
      <c r="B7" s="163">
        <v>0.02624702978926412</v>
      </c>
      <c r="C7" s="75"/>
    </row>
    <row r="8" spans="1:3" ht="12.75">
      <c r="A8" s="75" t="s">
        <v>44</v>
      </c>
      <c r="B8" s="163">
        <v>0.026474100247196347</v>
      </c>
      <c r="C8" s="75"/>
    </row>
    <row r="9" spans="1:3" ht="12.75">
      <c r="A9" s="75" t="s">
        <v>45</v>
      </c>
      <c r="B9" s="163">
        <v>0.026594583755894977</v>
      </c>
      <c r="C9" s="75"/>
    </row>
    <row r="10" spans="1:3" ht="12.75">
      <c r="A10" s="75" t="s">
        <v>50</v>
      </c>
      <c r="B10" s="163">
        <v>0.027264232945416744</v>
      </c>
      <c r="C10" s="75"/>
    </row>
    <row r="11" spans="1:3" ht="12.75">
      <c r="A11" s="75" t="s">
        <v>46</v>
      </c>
      <c r="B11" s="163">
        <v>0.02796167816757398</v>
      </c>
      <c r="C11" s="75"/>
    </row>
    <row r="12" spans="1:3" ht="12.75">
      <c r="A12" s="75" t="s">
        <v>49</v>
      </c>
      <c r="B12" s="163">
        <v>0.02867439705781205</v>
      </c>
      <c r="C12" s="75"/>
    </row>
    <row r="13" spans="1:3" ht="12.75">
      <c r="A13" s="75" t="s">
        <v>48</v>
      </c>
      <c r="B13" s="163">
        <v>0.029423759094792987</v>
      </c>
      <c r="C13" s="75"/>
    </row>
    <row r="14" spans="1:3" ht="12.75">
      <c r="A14" s="75" t="s">
        <v>111</v>
      </c>
      <c r="B14" s="163">
        <v>0.029906884892597362</v>
      </c>
      <c r="C14" s="75"/>
    </row>
    <row r="15" spans="1:3" ht="12.75">
      <c r="A15" s="75" t="s">
        <v>51</v>
      </c>
      <c r="B15" s="163">
        <v>0.03125226944127181</v>
      </c>
      <c r="C15" s="75"/>
    </row>
    <row r="16" spans="1:3" ht="12.75">
      <c r="A16" s="75" t="s">
        <v>53</v>
      </c>
      <c r="B16" s="163">
        <v>0.03134429728811915</v>
      </c>
      <c r="C16" s="75"/>
    </row>
    <row r="17" spans="1:3" ht="12.75">
      <c r="A17" s="75" t="s">
        <v>52</v>
      </c>
      <c r="B17" s="163">
        <v>0.03193306990870464</v>
      </c>
      <c r="C17" s="75"/>
    </row>
    <row r="18" spans="1:3" ht="12.75">
      <c r="A18" s="75" t="s">
        <v>20</v>
      </c>
      <c r="B18" s="163">
        <v>0.03215487983625704</v>
      </c>
      <c r="C18" s="75"/>
    </row>
    <row r="19" spans="1:3" ht="12.75">
      <c r="A19" s="75" t="s">
        <v>54</v>
      </c>
      <c r="B19" s="163">
        <v>0.03292652889366463</v>
      </c>
      <c r="C19" s="75"/>
    </row>
    <row r="20" spans="1:3" ht="12.75">
      <c r="A20" s="75" t="s">
        <v>55</v>
      </c>
      <c r="B20" s="163">
        <v>0.03666717668127033</v>
      </c>
      <c r="C20" s="75"/>
    </row>
    <row r="21" spans="1:3" ht="12.75">
      <c r="A21" s="75" t="s">
        <v>57</v>
      </c>
      <c r="B21" s="163">
        <v>0.044930875576036866</v>
      </c>
      <c r="C21" s="75"/>
    </row>
    <row r="22" spans="1:3" ht="12.75">
      <c r="A22" s="75" t="s">
        <v>56</v>
      </c>
      <c r="B22" s="163">
        <v>0.04592509431745493</v>
      </c>
      <c r="C22" s="75"/>
    </row>
    <row r="23" spans="1:3" ht="12.75">
      <c r="A23" s="75"/>
      <c r="B23" s="75"/>
      <c r="C23" s="75"/>
    </row>
  </sheetData>
  <printOptions/>
  <pageMargins left="0.75" right="0.75" top="1" bottom="1" header="0" footer="0"/>
  <pageSetup horizontalDpi="600" verticalDpi="600" orientation="portrait" paperSize="9" r:id="rId3"/>
  <headerFooter alignWithMargins="0">
    <oddHeader>&amp;L&amp;G</oddHeader>
  </headerFooter>
  <drawing r:id="rId1"/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24"/>
  <sheetViews>
    <sheetView workbookViewId="0" topLeftCell="A1">
      <selection activeCell="F28" sqref="F28"/>
    </sheetView>
  </sheetViews>
  <sheetFormatPr defaultColWidth="11.421875" defaultRowHeight="12.75"/>
  <cols>
    <col min="1" max="1" width="21.00390625" style="21" customWidth="1"/>
    <col min="2" max="2" width="11.8515625" style="21" customWidth="1"/>
    <col min="3" max="4" width="8.140625" style="21" customWidth="1"/>
    <col min="5" max="5" width="10.140625" style="21" customWidth="1"/>
    <col min="6" max="6" width="8.8515625" style="21" customWidth="1"/>
    <col min="7" max="7" width="10.57421875" style="21" customWidth="1"/>
    <col min="8" max="8" width="10.28125" style="21" customWidth="1"/>
    <col min="9" max="9" width="11.28125" style="21" customWidth="1"/>
    <col min="10" max="16384" width="11.421875" style="21" customWidth="1"/>
  </cols>
  <sheetData>
    <row r="1" spans="1:11" ht="12" customHeight="1">
      <c r="A1" s="309" t="s">
        <v>136</v>
      </c>
      <c r="B1" s="309"/>
      <c r="C1" s="309"/>
      <c r="D1" s="309"/>
      <c r="E1" s="309"/>
      <c r="F1" s="309"/>
      <c r="G1" s="309"/>
      <c r="H1" s="309"/>
      <c r="I1" s="309"/>
      <c r="J1" s="55"/>
      <c r="K1" s="55"/>
    </row>
    <row r="2" spans="1:18" s="75" customFormat="1" ht="12.75">
      <c r="A2" s="161"/>
      <c r="B2" s="203">
        <v>1998</v>
      </c>
      <c r="C2" s="203">
        <v>1999</v>
      </c>
      <c r="D2" s="203">
        <v>2000</v>
      </c>
      <c r="E2" s="203">
        <v>2001</v>
      </c>
      <c r="F2" s="203">
        <v>2002</v>
      </c>
      <c r="G2" s="203">
        <v>2003</v>
      </c>
      <c r="H2" s="203">
        <v>2004</v>
      </c>
      <c r="I2" s="203">
        <v>2005</v>
      </c>
      <c r="J2" s="161">
        <v>2006</v>
      </c>
      <c r="K2" s="161">
        <v>2007</v>
      </c>
      <c r="L2" s="170"/>
      <c r="M2" s="170"/>
      <c r="N2" s="170"/>
      <c r="O2" s="170"/>
      <c r="P2" s="170"/>
      <c r="Q2" s="170"/>
      <c r="R2" s="170"/>
    </row>
    <row r="3" spans="1:18" s="75" customFormat="1" ht="12.75">
      <c r="A3" s="161" t="s">
        <v>37</v>
      </c>
      <c r="B3" s="71">
        <v>12722</v>
      </c>
      <c r="C3" s="71">
        <v>14203</v>
      </c>
      <c r="D3" s="71">
        <v>17634</v>
      </c>
      <c r="E3" s="71">
        <v>21783</v>
      </c>
      <c r="F3" s="71">
        <v>30608</v>
      </c>
      <c r="G3" s="71">
        <v>43305</v>
      </c>
      <c r="H3" s="71">
        <v>53642</v>
      </c>
      <c r="I3" s="71">
        <v>67353</v>
      </c>
      <c r="J3" s="71">
        <v>76091</v>
      </c>
      <c r="K3" s="71">
        <v>85911</v>
      </c>
      <c r="L3" s="170"/>
      <c r="M3" s="170"/>
      <c r="N3" s="170"/>
      <c r="O3" s="170"/>
      <c r="P3" s="170"/>
      <c r="Q3" s="170"/>
      <c r="R3" s="170"/>
    </row>
    <row r="4" spans="1:18" s="75" customFormat="1" ht="12.75">
      <c r="A4" s="161" t="s">
        <v>70</v>
      </c>
      <c r="B4" s="162">
        <f>B5/B3</f>
        <v>0.2228423203898758</v>
      </c>
      <c r="C4" s="162">
        <f aca="true" t="shared" si="0" ref="C4:K4">C5/C3</f>
        <v>0.2134056185312962</v>
      </c>
      <c r="D4" s="162">
        <f t="shared" si="0"/>
        <v>0.22711806736985368</v>
      </c>
      <c r="E4" s="162">
        <f t="shared" si="0"/>
        <v>0.23660652802644264</v>
      </c>
      <c r="F4" s="162">
        <f t="shared" si="0"/>
        <v>0.2538878724516466</v>
      </c>
      <c r="G4" s="162">
        <f t="shared" si="0"/>
        <v>0.2810760882115229</v>
      </c>
      <c r="H4" s="162">
        <f t="shared" si="0"/>
        <v>0.29048133924909586</v>
      </c>
      <c r="I4" s="162">
        <f t="shared" si="0"/>
        <v>0.29397354238118567</v>
      </c>
      <c r="J4" s="162">
        <f t="shared" si="0"/>
        <v>0.2953437331616091</v>
      </c>
      <c r="K4" s="162">
        <f t="shared" si="0"/>
        <v>0.29951926994214945</v>
      </c>
      <c r="L4" s="170"/>
      <c r="M4" s="170"/>
      <c r="N4" s="170"/>
      <c r="O4" s="170"/>
      <c r="P4" s="170"/>
      <c r="Q4" s="170"/>
      <c r="R4" s="170"/>
    </row>
    <row r="5" spans="1:18" s="75" customFormat="1" ht="12.75">
      <c r="A5" s="161" t="s">
        <v>69</v>
      </c>
      <c r="B5" s="71">
        <v>2835</v>
      </c>
      <c r="C5" s="71">
        <v>3031</v>
      </c>
      <c r="D5" s="71">
        <v>4005</v>
      </c>
      <c r="E5" s="71">
        <v>5154</v>
      </c>
      <c r="F5" s="71">
        <v>7771</v>
      </c>
      <c r="G5" s="71">
        <v>12172</v>
      </c>
      <c r="H5" s="71">
        <v>15582</v>
      </c>
      <c r="I5" s="71">
        <v>19800</v>
      </c>
      <c r="J5" s="71">
        <v>22473</v>
      </c>
      <c r="K5" s="71">
        <v>25732</v>
      </c>
      <c r="L5" s="170"/>
      <c r="M5" s="170"/>
      <c r="N5" s="170"/>
      <c r="O5" s="170"/>
      <c r="P5" s="170"/>
      <c r="Q5" s="170"/>
      <c r="R5" s="170"/>
    </row>
    <row r="6" spans="1:18" s="75" customFormat="1" ht="12.75">
      <c r="A6" s="161" t="s">
        <v>20</v>
      </c>
      <c r="B6" s="162">
        <f aca="true" t="shared" si="1" ref="B6:K6">B5/B7</f>
        <v>0.028412222767861615</v>
      </c>
      <c r="C6" s="162">
        <f t="shared" si="1"/>
        <v>0.027526018489928618</v>
      </c>
      <c r="D6" s="162">
        <f t="shared" si="1"/>
        <v>0.031066741133761518</v>
      </c>
      <c r="E6" s="162">
        <f t="shared" si="1"/>
        <v>0.031399067897285936</v>
      </c>
      <c r="F6" s="162">
        <f t="shared" si="1"/>
        <v>0.036620767005023515</v>
      </c>
      <c r="G6" s="162">
        <f t="shared" si="1"/>
        <v>0.0430256520832376</v>
      </c>
      <c r="H6" s="162">
        <f t="shared" si="1"/>
        <v>0.048456012687750724</v>
      </c>
      <c r="I6" s="162">
        <f t="shared" si="1"/>
        <v>0.04711963389472332</v>
      </c>
      <c r="J6" s="162">
        <f t="shared" si="1"/>
        <v>0.04596382289416847</v>
      </c>
      <c r="K6" s="162">
        <f t="shared" si="1"/>
        <v>0.04838415499777183</v>
      </c>
      <c r="L6" s="170"/>
      <c r="M6" s="170"/>
      <c r="N6" s="170"/>
      <c r="O6" s="170"/>
      <c r="P6" s="170"/>
      <c r="Q6" s="170"/>
      <c r="R6" s="170"/>
    </row>
    <row r="7" spans="1:18" s="75" customFormat="1" ht="12.75">
      <c r="A7" s="161" t="s">
        <v>60</v>
      </c>
      <c r="B7" s="71">
        <v>99781</v>
      </c>
      <c r="C7" s="71">
        <v>110114</v>
      </c>
      <c r="D7" s="71">
        <v>128916</v>
      </c>
      <c r="E7" s="71">
        <v>164145</v>
      </c>
      <c r="F7" s="71">
        <v>212202</v>
      </c>
      <c r="G7" s="71">
        <v>282901</v>
      </c>
      <c r="H7" s="71">
        <v>321570</v>
      </c>
      <c r="I7" s="71">
        <v>420207</v>
      </c>
      <c r="J7" s="71">
        <v>488928</v>
      </c>
      <c r="K7" s="71">
        <v>531827</v>
      </c>
      <c r="L7" s="170"/>
      <c r="M7" s="170"/>
      <c r="N7" s="170"/>
      <c r="O7" s="170"/>
      <c r="P7" s="170"/>
      <c r="Q7" s="170"/>
      <c r="R7" s="170"/>
    </row>
    <row r="8" spans="1:18" s="75" customFormat="1" ht="12.75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170"/>
      <c r="M8" s="170"/>
      <c r="N8" s="170"/>
      <c r="O8" s="170"/>
      <c r="P8" s="170"/>
      <c r="Q8" s="170"/>
      <c r="R8" s="170"/>
    </row>
    <row r="9" spans="1:18" s="75" customFormat="1" ht="12.75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170"/>
      <c r="M9" s="170"/>
      <c r="N9" s="170"/>
      <c r="O9" s="170"/>
      <c r="P9" s="170"/>
      <c r="Q9" s="170"/>
      <c r="R9" s="170"/>
    </row>
    <row r="10" spans="1:18" s="75" customFormat="1" ht="12.75">
      <c r="A10" s="161"/>
      <c r="B10" s="203">
        <v>1998</v>
      </c>
      <c r="C10" s="203">
        <v>1999</v>
      </c>
      <c r="D10" s="203">
        <v>2000</v>
      </c>
      <c r="E10" s="203">
        <v>2001</v>
      </c>
      <c r="F10" s="203">
        <v>2002</v>
      </c>
      <c r="G10" s="203">
        <v>2003</v>
      </c>
      <c r="H10" s="203">
        <v>2004</v>
      </c>
      <c r="I10" s="203">
        <v>2005</v>
      </c>
      <c r="J10" s="161">
        <v>2006</v>
      </c>
      <c r="K10" s="161">
        <v>2007</v>
      </c>
      <c r="L10" s="170"/>
      <c r="M10" s="170"/>
      <c r="N10" s="170"/>
      <c r="O10" s="170"/>
      <c r="P10" s="170"/>
      <c r="Q10" s="170"/>
      <c r="R10" s="170"/>
    </row>
    <row r="11" spans="1:18" s="75" customFormat="1" ht="12.75">
      <c r="A11" s="161" t="s">
        <v>37</v>
      </c>
      <c r="B11" s="71">
        <v>101188</v>
      </c>
      <c r="C11" s="71">
        <v>122243</v>
      </c>
      <c r="D11" s="71">
        <v>153478</v>
      </c>
      <c r="E11" s="71">
        <v>210837</v>
      </c>
      <c r="F11" s="71">
        <v>313207</v>
      </c>
      <c r="G11" s="71">
        <v>437434</v>
      </c>
      <c r="H11" s="71">
        <v>529957</v>
      </c>
      <c r="I11" s="71">
        <v>637136</v>
      </c>
      <c r="J11" s="71">
        <v>697012</v>
      </c>
      <c r="K11" s="71">
        <v>767503</v>
      </c>
      <c r="L11" s="170"/>
      <c r="M11" s="170"/>
      <c r="N11" s="170"/>
      <c r="O11" s="170"/>
      <c r="P11" s="170"/>
      <c r="Q11" s="170"/>
      <c r="R11" s="170"/>
    </row>
    <row r="12" spans="1:18" s="75" customFormat="1" ht="12.75">
      <c r="A12" s="161" t="s">
        <v>68</v>
      </c>
      <c r="B12" s="162">
        <f aca="true" t="shared" si="2" ref="B12:K12">B13/B11</f>
        <v>0.26358856781436535</v>
      </c>
      <c r="C12" s="162">
        <f t="shared" si="2"/>
        <v>0.26612566772739543</v>
      </c>
      <c r="D12" s="162">
        <f t="shared" si="2"/>
        <v>0.272925109787722</v>
      </c>
      <c r="E12" s="162">
        <f t="shared" si="2"/>
        <v>0.29557904921811634</v>
      </c>
      <c r="F12" s="162">
        <f t="shared" si="2"/>
        <v>0.3085946354966524</v>
      </c>
      <c r="G12" s="162">
        <f t="shared" si="2"/>
        <v>0.31249742818345166</v>
      </c>
      <c r="H12" s="162">
        <f t="shared" si="2"/>
        <v>0.31490290721700065</v>
      </c>
      <c r="I12" s="162">
        <f t="shared" si="2"/>
        <v>0.3198767610054996</v>
      </c>
      <c r="J12" s="162">
        <f t="shared" si="2"/>
        <v>0.3192054082282658</v>
      </c>
      <c r="K12" s="162">
        <f t="shared" si="2"/>
        <v>0.3186580378187447</v>
      </c>
      <c r="L12" s="170"/>
      <c r="M12" s="170"/>
      <c r="N12" s="170"/>
      <c r="O12" s="170"/>
      <c r="P12" s="170"/>
      <c r="Q12" s="170"/>
      <c r="R12" s="170"/>
    </row>
    <row r="13" spans="1:18" s="75" customFormat="1" ht="12.75">
      <c r="A13" s="161" t="s">
        <v>69</v>
      </c>
      <c r="B13" s="71">
        <v>26672</v>
      </c>
      <c r="C13" s="71">
        <v>32532</v>
      </c>
      <c r="D13" s="71">
        <v>41888</v>
      </c>
      <c r="E13" s="71">
        <v>62319</v>
      </c>
      <c r="F13" s="71">
        <v>96654</v>
      </c>
      <c r="G13" s="71">
        <v>136697</v>
      </c>
      <c r="H13" s="71">
        <v>166885</v>
      </c>
      <c r="I13" s="71">
        <v>203805</v>
      </c>
      <c r="J13" s="71">
        <v>222490</v>
      </c>
      <c r="K13" s="71">
        <v>244571</v>
      </c>
      <c r="L13" s="170"/>
      <c r="M13" s="170"/>
      <c r="N13" s="170"/>
      <c r="O13" s="170"/>
      <c r="P13" s="170"/>
      <c r="Q13" s="170"/>
      <c r="R13" s="170"/>
    </row>
    <row r="14" spans="1:18" s="75" customFormat="1" ht="12.75">
      <c r="A14" s="161" t="s">
        <v>21</v>
      </c>
      <c r="B14" s="162">
        <f aca="true" t="shared" si="3" ref="B14:K14">B13/B15</f>
        <v>0.041865685112661574</v>
      </c>
      <c r="C14" s="162">
        <f t="shared" si="3"/>
        <v>0.04343657954961186</v>
      </c>
      <c r="D14" s="162">
        <f t="shared" si="3"/>
        <v>0.04533927061877151</v>
      </c>
      <c r="E14" s="162">
        <f t="shared" si="3"/>
        <v>0.045466517151993534</v>
      </c>
      <c r="F14" s="162">
        <f t="shared" si="3"/>
        <v>0.04886584365801695</v>
      </c>
      <c r="G14" s="162">
        <f t="shared" si="3"/>
        <v>0.051309451956483225</v>
      </c>
      <c r="H14" s="162">
        <f t="shared" si="3"/>
        <v>0.05499903438193523</v>
      </c>
      <c r="I14" s="162">
        <f t="shared" si="3"/>
        <v>0.05463047598113981</v>
      </c>
      <c r="J14" s="162">
        <f t="shared" si="3"/>
        <v>0.05368752120450773</v>
      </c>
      <c r="K14" s="162">
        <f t="shared" si="3"/>
        <v>0.05411396788267161</v>
      </c>
      <c r="L14" s="170"/>
      <c r="M14" s="170"/>
      <c r="N14" s="170"/>
      <c r="O14" s="170"/>
      <c r="P14" s="170"/>
      <c r="Q14" s="170"/>
      <c r="R14" s="170"/>
    </row>
    <row r="15" spans="1:18" s="75" customFormat="1" ht="12.75">
      <c r="A15" s="161" t="s">
        <v>60</v>
      </c>
      <c r="B15" s="71">
        <v>637085</v>
      </c>
      <c r="C15" s="71">
        <v>748954</v>
      </c>
      <c r="D15" s="71">
        <v>923879</v>
      </c>
      <c r="E15" s="71">
        <v>1370657</v>
      </c>
      <c r="F15" s="71">
        <v>1977946</v>
      </c>
      <c r="G15" s="71">
        <v>2664168</v>
      </c>
      <c r="H15" s="71">
        <v>3034326</v>
      </c>
      <c r="I15" s="71">
        <v>3730610</v>
      </c>
      <c r="J15" s="71">
        <v>4144166</v>
      </c>
      <c r="K15" s="71">
        <v>4519554</v>
      </c>
      <c r="L15" s="170"/>
      <c r="M15" s="170"/>
      <c r="N15" s="170"/>
      <c r="O15" s="170"/>
      <c r="P15" s="170"/>
      <c r="Q15" s="170"/>
      <c r="R15" s="170"/>
    </row>
    <row r="16" spans="1:18" s="75" customFormat="1" ht="12.75">
      <c r="A16" s="170"/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</row>
    <row r="17" spans="1:7" s="75" customFormat="1" ht="12.75">
      <c r="A17" s="170"/>
      <c r="B17" s="170"/>
      <c r="C17" s="170"/>
      <c r="D17" s="170"/>
      <c r="E17" s="170"/>
      <c r="F17" s="170"/>
      <c r="G17" s="170"/>
    </row>
    <row r="18" spans="1:7" s="75" customFormat="1" ht="12.75">
      <c r="A18" s="170"/>
      <c r="B18" s="170"/>
      <c r="C18" s="170"/>
      <c r="D18" s="170"/>
      <c r="E18" s="170"/>
      <c r="F18" s="170"/>
      <c r="G18" s="170"/>
    </row>
    <row r="19" spans="1:7" s="75" customFormat="1" ht="12.75">
      <c r="A19" s="170"/>
      <c r="B19" s="170"/>
      <c r="C19" s="170"/>
      <c r="D19" s="170"/>
      <c r="E19" s="170"/>
      <c r="F19" s="170"/>
      <c r="G19" s="170"/>
    </row>
    <row r="24" ht="12.75">
      <c r="A24" s="51"/>
    </row>
  </sheetData>
  <mergeCells count="1">
    <mergeCell ref="A1:I1"/>
  </mergeCells>
  <printOptions/>
  <pageMargins left="0.75" right="0.75" top="1" bottom="1" header="0" footer="0"/>
  <pageSetup horizontalDpi="600" verticalDpi="600" orientation="landscape" paperSize="9" r:id="rId3"/>
  <headerFooter alignWithMargins="0">
    <oddHeader>&amp;L&amp;G</oddHeader>
  </headerFooter>
  <drawing r:id="rId1"/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67"/>
  <sheetViews>
    <sheetView workbookViewId="0" topLeftCell="A1">
      <selection activeCell="E30" sqref="E30"/>
    </sheetView>
  </sheetViews>
  <sheetFormatPr defaultColWidth="11.421875" defaultRowHeight="12.75"/>
  <cols>
    <col min="1" max="1" width="12.7109375" style="55" customWidth="1"/>
    <col min="2" max="2" width="13.00390625" style="55" customWidth="1"/>
    <col min="3" max="3" width="8.00390625" style="55" bestFit="1" customWidth="1"/>
    <col min="4" max="4" width="9.7109375" style="55" bestFit="1" customWidth="1"/>
    <col min="5" max="5" width="9.8515625" style="55" bestFit="1" customWidth="1"/>
    <col min="6" max="6" width="8.57421875" style="55" bestFit="1" customWidth="1"/>
    <col min="7" max="7" width="10.57421875" style="55" customWidth="1"/>
    <col min="8" max="8" width="8.7109375" style="55" bestFit="1" customWidth="1"/>
    <col min="9" max="9" width="8.28125" style="55" bestFit="1" customWidth="1"/>
    <col min="10" max="10" width="10.140625" style="55" customWidth="1"/>
    <col min="11" max="16384" width="11.421875" style="55" customWidth="1"/>
  </cols>
  <sheetData>
    <row r="1" spans="1:21" ht="12">
      <c r="A1" s="63"/>
      <c r="B1" s="63"/>
      <c r="C1" s="63"/>
      <c r="D1" s="63"/>
      <c r="E1" s="63"/>
      <c r="F1" s="63"/>
      <c r="G1" s="71"/>
      <c r="H1" s="71"/>
      <c r="I1" s="71"/>
      <c r="J1" s="71"/>
      <c r="K1" s="71"/>
      <c r="L1" s="63"/>
      <c r="M1" s="58"/>
      <c r="N1" s="63"/>
      <c r="O1" s="58"/>
      <c r="P1" s="63"/>
      <c r="Q1" s="58"/>
      <c r="R1" s="63"/>
      <c r="S1" s="58"/>
      <c r="T1" s="63"/>
      <c r="U1" s="58"/>
    </row>
    <row r="2" spans="1:21" ht="15.75">
      <c r="A2" s="74"/>
      <c r="B2" s="74"/>
      <c r="C2" s="74"/>
      <c r="D2" s="74"/>
      <c r="E2" s="74"/>
      <c r="F2" s="74"/>
      <c r="G2" s="74"/>
      <c r="H2" s="74"/>
      <c r="I2" s="71"/>
      <c r="J2" s="71"/>
      <c r="K2" s="71"/>
      <c r="L2" s="63"/>
      <c r="M2" s="58"/>
      <c r="N2" s="63"/>
      <c r="O2" s="58"/>
      <c r="P2" s="63"/>
      <c r="Q2" s="58"/>
      <c r="R2" s="63"/>
      <c r="S2" s="58"/>
      <c r="T2" s="63"/>
      <c r="U2" s="58"/>
    </row>
    <row r="3" spans="1:21" ht="15.75">
      <c r="A3" s="74"/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65"/>
      <c r="M3" s="59"/>
      <c r="N3" s="65"/>
      <c r="O3" s="59"/>
      <c r="P3" s="65"/>
      <c r="Q3" s="59"/>
      <c r="R3" s="65"/>
      <c r="S3" s="59"/>
      <c r="T3" s="65"/>
      <c r="U3" s="59"/>
    </row>
    <row r="4" spans="1:21" ht="12.75">
      <c r="A4" s="60">
        <v>2007</v>
      </c>
      <c r="B4" s="173" t="s">
        <v>16</v>
      </c>
      <c r="C4" s="173" t="s">
        <v>13</v>
      </c>
      <c r="D4" s="173" t="s">
        <v>12</v>
      </c>
      <c r="E4" s="173" t="s">
        <v>17</v>
      </c>
      <c r="F4" s="173" t="s">
        <v>19</v>
      </c>
      <c r="G4" s="173" t="s">
        <v>15</v>
      </c>
      <c r="H4" s="173" t="s">
        <v>14</v>
      </c>
      <c r="I4" s="173" t="s">
        <v>18</v>
      </c>
      <c r="J4" s="60" t="s">
        <v>20</v>
      </c>
      <c r="K4" s="60"/>
      <c r="L4" s="66"/>
      <c r="M4" s="67"/>
      <c r="N4" s="66"/>
      <c r="O4" s="67"/>
      <c r="P4" s="66"/>
      <c r="Q4" s="67"/>
      <c r="R4" s="66"/>
      <c r="S4" s="67"/>
      <c r="T4" s="66"/>
      <c r="U4" s="67"/>
    </row>
    <row r="5" spans="1:21" ht="12.75">
      <c r="A5" s="60"/>
      <c r="B5" s="174">
        <v>788</v>
      </c>
      <c r="C5" s="175">
        <v>865</v>
      </c>
      <c r="D5" s="174">
        <v>1201</v>
      </c>
      <c r="E5" s="175">
        <v>1967</v>
      </c>
      <c r="F5" s="175">
        <v>2114</v>
      </c>
      <c r="G5" s="175">
        <v>2182</v>
      </c>
      <c r="H5" s="174">
        <v>7073</v>
      </c>
      <c r="I5" s="174">
        <v>9542</v>
      </c>
      <c r="J5" s="63">
        <f>SUM(B5:I5)</f>
        <v>25732</v>
      </c>
      <c r="K5" s="58"/>
      <c r="L5" s="68"/>
      <c r="M5" s="69"/>
      <c r="N5" s="68"/>
      <c r="O5" s="69"/>
      <c r="P5" s="68"/>
      <c r="Q5" s="69"/>
      <c r="R5" s="70"/>
      <c r="S5" s="69"/>
      <c r="T5" s="68"/>
      <c r="U5" s="69"/>
    </row>
    <row r="6" spans="1:11" ht="12">
      <c r="A6" s="73"/>
      <c r="B6" s="63"/>
      <c r="C6" s="58"/>
      <c r="D6" s="63"/>
      <c r="E6" s="58"/>
      <c r="F6" s="63"/>
      <c r="G6" s="58"/>
      <c r="H6" s="63"/>
      <c r="I6" s="58"/>
      <c r="J6" s="63"/>
      <c r="K6" s="58"/>
    </row>
    <row r="7" spans="1:11" ht="12">
      <c r="A7" s="73"/>
      <c r="B7" s="63"/>
      <c r="C7" s="58"/>
      <c r="D7" s="63"/>
      <c r="E7" s="58"/>
      <c r="F7" s="63"/>
      <c r="G7" s="58"/>
      <c r="H7" s="63"/>
      <c r="I7" s="58"/>
      <c r="J7" s="63"/>
      <c r="K7" s="58"/>
    </row>
    <row r="8" spans="1:11" ht="12">
      <c r="A8" s="73"/>
      <c r="B8" s="63"/>
      <c r="C8" s="58"/>
      <c r="D8" s="63"/>
      <c r="E8" s="58"/>
      <c r="F8" s="63"/>
      <c r="G8" s="58"/>
      <c r="H8" s="63"/>
      <c r="I8" s="58"/>
      <c r="J8" s="63"/>
      <c r="K8" s="58"/>
    </row>
    <row r="9" spans="1:11" ht="12">
      <c r="A9" s="73"/>
      <c r="B9" s="63"/>
      <c r="C9" s="58"/>
      <c r="D9" s="63"/>
      <c r="E9" s="58"/>
      <c r="F9" s="63"/>
      <c r="G9" s="58"/>
      <c r="H9" s="63"/>
      <c r="I9" s="58"/>
      <c r="J9" s="63"/>
      <c r="K9" s="58"/>
    </row>
    <row r="10" spans="1:11" ht="12">
      <c r="A10" s="73"/>
      <c r="B10" s="63"/>
      <c r="C10" s="58"/>
      <c r="D10" s="63"/>
      <c r="E10" s="58"/>
      <c r="F10" s="63"/>
      <c r="G10" s="58"/>
      <c r="H10" s="63"/>
      <c r="I10" s="58"/>
      <c r="J10" s="63"/>
      <c r="K10" s="58"/>
    </row>
    <row r="11" spans="1:11" ht="12">
      <c r="A11" s="73"/>
      <c r="B11" s="63"/>
      <c r="C11" s="58"/>
      <c r="D11" s="63"/>
      <c r="E11" s="58"/>
      <c r="F11" s="63"/>
      <c r="G11" s="58"/>
      <c r="H11" s="63"/>
      <c r="I11" s="58"/>
      <c r="J11" s="63"/>
      <c r="K11" s="58"/>
    </row>
    <row r="12" spans="1:11" ht="12">
      <c r="A12" s="73"/>
      <c r="B12" s="66"/>
      <c r="C12" s="59"/>
      <c r="D12" s="66"/>
      <c r="E12" s="59"/>
      <c r="F12" s="66"/>
      <c r="G12" s="59"/>
      <c r="H12" s="66"/>
      <c r="I12" s="59"/>
      <c r="J12" s="66"/>
      <c r="K12" s="59"/>
    </row>
    <row r="13" spans="1:11" s="71" customFormat="1" ht="12">
      <c r="A13" s="65"/>
      <c r="B13" s="68"/>
      <c r="C13" s="69"/>
      <c r="D13" s="68"/>
      <c r="E13" s="69"/>
      <c r="F13" s="68"/>
      <c r="G13" s="69"/>
      <c r="H13" s="68"/>
      <c r="I13" s="69"/>
      <c r="J13" s="68"/>
      <c r="K13" s="69"/>
    </row>
    <row r="14" spans="1:11" s="71" customFormat="1" ht="12.75">
      <c r="A14" s="68"/>
      <c r="B14" s="75"/>
      <c r="C14" s="75"/>
      <c r="D14" s="75"/>
      <c r="E14" s="75"/>
      <c r="F14" s="75"/>
      <c r="G14" s="75"/>
      <c r="H14" s="75"/>
      <c r="I14" s="75"/>
      <c r="J14" s="75"/>
      <c r="K14" s="75"/>
    </row>
    <row r="15" spans="1:10" s="71" customFormat="1" ht="12.75">
      <c r="A15" s="75"/>
      <c r="B15" s="72"/>
      <c r="C15" s="72"/>
      <c r="D15" s="72"/>
      <c r="E15" s="72"/>
      <c r="F15" s="72"/>
      <c r="G15" s="72"/>
      <c r="H15" s="72"/>
      <c r="I15" s="72"/>
      <c r="J15" s="72"/>
    </row>
    <row r="16" spans="2:10" s="71" customFormat="1" ht="11.25">
      <c r="B16" s="72"/>
      <c r="C16" s="72"/>
      <c r="D16" s="72"/>
      <c r="E16" s="72"/>
      <c r="F16" s="72"/>
      <c r="G16" s="72"/>
      <c r="H16" s="72"/>
      <c r="I16" s="72"/>
      <c r="J16" s="72"/>
    </row>
    <row r="17" spans="2:10" s="71" customFormat="1" ht="11.25">
      <c r="B17" s="72"/>
      <c r="C17" s="72"/>
      <c r="D17" s="72"/>
      <c r="E17" s="72"/>
      <c r="F17" s="72"/>
      <c r="G17" s="72"/>
      <c r="H17" s="72"/>
      <c r="I17" s="72"/>
      <c r="J17" s="72"/>
    </row>
    <row r="18" spans="2:10" s="71" customFormat="1" ht="11.25">
      <c r="B18" s="72"/>
      <c r="C18" s="72"/>
      <c r="D18" s="72"/>
      <c r="E18" s="72"/>
      <c r="F18" s="72"/>
      <c r="G18" s="72"/>
      <c r="H18" s="72"/>
      <c r="I18" s="72"/>
      <c r="J18" s="72"/>
    </row>
    <row r="19" spans="2:21" s="71" customFormat="1" ht="15.75">
      <c r="B19" s="72"/>
      <c r="C19" s="72"/>
      <c r="D19" s="72"/>
      <c r="E19" s="72"/>
      <c r="F19" s="72"/>
      <c r="G19" s="72"/>
      <c r="H19" s="72"/>
      <c r="I19" s="72"/>
      <c r="L19" s="74"/>
      <c r="M19" s="74"/>
      <c r="N19" s="74"/>
      <c r="O19" s="74"/>
      <c r="P19" s="74"/>
      <c r="Q19" s="74"/>
      <c r="R19" s="74"/>
      <c r="S19" s="74"/>
      <c r="T19" s="74"/>
      <c r="U19" s="74"/>
    </row>
    <row r="20" spans="2:21" s="71" customFormat="1" ht="15">
      <c r="B20" s="72"/>
      <c r="C20" s="72"/>
      <c r="D20" s="72"/>
      <c r="E20" s="72"/>
      <c r="F20" s="72"/>
      <c r="G20" s="72"/>
      <c r="H20" s="72"/>
      <c r="I20" s="72"/>
      <c r="J20" s="72"/>
      <c r="L20" s="310"/>
      <c r="M20" s="310"/>
      <c r="N20" s="310"/>
      <c r="O20" s="310"/>
      <c r="P20" s="310"/>
      <c r="Q20" s="310"/>
      <c r="R20" s="310"/>
      <c r="S20" s="310"/>
      <c r="T20" s="310"/>
      <c r="U20" s="310"/>
    </row>
    <row r="21" spans="2:21" s="71" customFormat="1" ht="12.75">
      <c r="B21" s="72"/>
      <c r="C21" s="72"/>
      <c r="D21" s="72"/>
      <c r="E21" s="72"/>
      <c r="F21" s="72"/>
      <c r="G21" s="72"/>
      <c r="H21" s="72"/>
      <c r="I21" s="72"/>
      <c r="J21" s="72"/>
      <c r="L21" s="60"/>
      <c r="M21" s="60"/>
      <c r="N21" s="60"/>
      <c r="O21" s="60"/>
      <c r="P21" s="60"/>
      <c r="Q21" s="60"/>
      <c r="R21" s="60"/>
      <c r="S21" s="60"/>
      <c r="T21" s="60"/>
      <c r="U21" s="60"/>
    </row>
    <row r="22" spans="2:21" s="71" customFormat="1" ht="12">
      <c r="B22" s="72"/>
      <c r="C22" s="72"/>
      <c r="D22" s="72"/>
      <c r="E22" s="72"/>
      <c r="F22" s="72"/>
      <c r="G22" s="72"/>
      <c r="H22" s="72"/>
      <c r="I22" s="72"/>
      <c r="J22" s="72"/>
      <c r="L22" s="63"/>
      <c r="M22" s="58"/>
      <c r="N22" s="63"/>
      <c r="O22" s="58"/>
      <c r="P22" s="63"/>
      <c r="Q22" s="58"/>
      <c r="R22" s="63"/>
      <c r="S22" s="58"/>
      <c r="T22" s="63"/>
      <c r="U22" s="58"/>
    </row>
    <row r="23" spans="2:21" s="71" customFormat="1" ht="12">
      <c r="B23" s="72"/>
      <c r="C23" s="72"/>
      <c r="D23" s="72"/>
      <c r="E23" s="72"/>
      <c r="F23" s="72"/>
      <c r="G23" s="72"/>
      <c r="H23" s="72"/>
      <c r="I23" s="72"/>
      <c r="J23" s="72"/>
      <c r="L23" s="63"/>
      <c r="M23" s="58"/>
      <c r="N23" s="63"/>
      <c r="O23" s="58"/>
      <c r="P23" s="63"/>
      <c r="Q23" s="58"/>
      <c r="R23" s="63"/>
      <c r="S23" s="58"/>
      <c r="T23" s="63"/>
      <c r="U23" s="58"/>
    </row>
    <row r="24" spans="2:21" s="71" customFormat="1" ht="12">
      <c r="B24" s="72"/>
      <c r="C24" s="72"/>
      <c r="D24" s="72"/>
      <c r="E24" s="72"/>
      <c r="F24" s="72"/>
      <c r="G24" s="72"/>
      <c r="H24" s="72"/>
      <c r="I24" s="72"/>
      <c r="J24" s="72"/>
      <c r="L24" s="63"/>
      <c r="M24" s="58"/>
      <c r="N24" s="63"/>
      <c r="O24" s="58"/>
      <c r="P24" s="63"/>
      <c r="Q24" s="58"/>
      <c r="R24" s="63"/>
      <c r="S24" s="58"/>
      <c r="T24" s="63"/>
      <c r="U24" s="58"/>
    </row>
    <row r="25" spans="2:21" s="71" customFormat="1" ht="12">
      <c r="B25" s="72"/>
      <c r="C25" s="72"/>
      <c r="D25" s="72"/>
      <c r="E25" s="72"/>
      <c r="F25" s="72"/>
      <c r="G25" s="72"/>
      <c r="H25" s="72"/>
      <c r="I25" s="72"/>
      <c r="J25" s="72"/>
      <c r="L25" s="63"/>
      <c r="M25" s="58"/>
      <c r="N25" s="63"/>
      <c r="O25" s="58"/>
      <c r="P25" s="63"/>
      <c r="Q25" s="58"/>
      <c r="R25" s="63"/>
      <c r="S25" s="58"/>
      <c r="T25" s="63"/>
      <c r="U25" s="58"/>
    </row>
    <row r="26" spans="1:21" ht="12">
      <c r="A26" s="71"/>
      <c r="B26" s="72"/>
      <c r="C26" s="72"/>
      <c r="D26" s="72"/>
      <c r="E26" s="72"/>
      <c r="F26" s="72"/>
      <c r="G26" s="72"/>
      <c r="H26" s="72"/>
      <c r="I26" s="72"/>
      <c r="J26" s="72"/>
      <c r="K26" s="71"/>
      <c r="L26" s="63"/>
      <c r="M26" s="58"/>
      <c r="N26" s="63"/>
      <c r="O26" s="58"/>
      <c r="P26" s="63"/>
      <c r="Q26" s="58"/>
      <c r="R26" s="63"/>
      <c r="S26" s="58"/>
      <c r="T26" s="63"/>
      <c r="U26" s="58"/>
    </row>
    <row r="27" spans="1:21" ht="12">
      <c r="A27" s="71"/>
      <c r="B27" s="72"/>
      <c r="C27" s="72"/>
      <c r="D27" s="72"/>
      <c r="E27" s="72"/>
      <c r="F27" s="72"/>
      <c r="G27" s="72"/>
      <c r="H27" s="72"/>
      <c r="I27" s="72"/>
      <c r="J27" s="72"/>
      <c r="K27" s="71"/>
      <c r="L27" s="63"/>
      <c r="M27" s="58"/>
      <c r="N27" s="63"/>
      <c r="O27" s="58"/>
      <c r="P27" s="63"/>
      <c r="Q27" s="58"/>
      <c r="R27" s="63"/>
      <c r="S27" s="58"/>
      <c r="T27" s="63"/>
      <c r="U27" s="58"/>
    </row>
    <row r="28" spans="1:21" ht="12">
      <c r="A28" s="71"/>
      <c r="B28" s="72"/>
      <c r="C28" s="72"/>
      <c r="D28" s="72"/>
      <c r="E28" s="72"/>
      <c r="F28" s="72"/>
      <c r="G28" s="72"/>
      <c r="H28" s="72"/>
      <c r="I28" s="72"/>
      <c r="J28" s="72"/>
      <c r="K28" s="71"/>
      <c r="L28" s="63"/>
      <c r="M28" s="58"/>
      <c r="N28" s="63"/>
      <c r="O28" s="58"/>
      <c r="P28" s="63"/>
      <c r="Q28" s="58"/>
      <c r="R28" s="63"/>
      <c r="S28" s="58"/>
      <c r="T28" s="63"/>
      <c r="U28" s="58"/>
    </row>
    <row r="29" spans="1:21" ht="12">
      <c r="A29" s="71"/>
      <c r="B29" s="72"/>
      <c r="C29" s="72"/>
      <c r="D29" s="72"/>
      <c r="E29" s="72"/>
      <c r="F29" s="72"/>
      <c r="G29" s="72"/>
      <c r="H29" s="72"/>
      <c r="I29" s="72"/>
      <c r="J29" s="72"/>
      <c r="K29" s="71"/>
      <c r="L29" s="66"/>
      <c r="M29" s="59"/>
      <c r="N29" s="66"/>
      <c r="O29" s="59"/>
      <c r="P29" s="66"/>
      <c r="Q29" s="59"/>
      <c r="R29" s="66"/>
      <c r="S29" s="59"/>
      <c r="T29" s="66"/>
      <c r="U29" s="59"/>
    </row>
    <row r="30" spans="1:21" ht="12">
      <c r="A30" s="71"/>
      <c r="B30" s="72"/>
      <c r="C30" s="72"/>
      <c r="D30" s="72"/>
      <c r="E30" s="72"/>
      <c r="F30" s="72"/>
      <c r="G30" s="72"/>
      <c r="H30" s="72"/>
      <c r="I30" s="72"/>
      <c r="J30" s="72"/>
      <c r="K30" s="71"/>
      <c r="L30" s="68"/>
      <c r="M30" s="69"/>
      <c r="N30" s="68"/>
      <c r="O30" s="69"/>
      <c r="P30" s="68"/>
      <c r="Q30" s="69"/>
      <c r="R30" s="68"/>
      <c r="S30" s="69"/>
      <c r="T30" s="68"/>
      <c r="U30" s="69"/>
    </row>
    <row r="31" spans="1:21" ht="12.75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5"/>
      <c r="M31" s="75"/>
      <c r="N31" s="75"/>
      <c r="O31" s="75"/>
      <c r="P31" s="75"/>
      <c r="Q31" s="75"/>
      <c r="R31" s="75"/>
      <c r="S31" s="75"/>
      <c r="T31" s="75"/>
      <c r="U31" s="75"/>
    </row>
    <row r="32" spans="1:21" ht="11.25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</row>
    <row r="33" spans="1:21" ht="11.2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</row>
    <row r="34" spans="1:21" ht="11.25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</row>
    <row r="35" spans="1:21" ht="11.25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</row>
    <row r="36" spans="1:21" ht="11.25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</row>
    <row r="37" spans="1:21" ht="11.25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</row>
    <row r="38" spans="1:21" ht="11.25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</row>
    <row r="39" spans="1:21" ht="11.25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</row>
    <row r="40" spans="1:21" ht="11.25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</row>
    <row r="41" spans="1:21" ht="11.25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</row>
    <row r="42" spans="1:21" ht="11.25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</row>
    <row r="43" spans="1:21" ht="11.25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</row>
    <row r="44" spans="1:21" ht="11.25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</row>
    <row r="45" spans="1:21" ht="11.25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</row>
    <row r="46" spans="1:21" ht="11.25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</row>
    <row r="47" spans="1:21" ht="11.25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</row>
    <row r="48" spans="1:21" ht="11.25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</row>
    <row r="49" spans="1:21" ht="11.25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</row>
    <row r="50" spans="1:21" ht="11.25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</row>
    <row r="51" spans="1:21" ht="11.25">
      <c r="A51" s="71"/>
      <c r="L51" s="71"/>
      <c r="M51" s="71"/>
      <c r="N51" s="71"/>
      <c r="O51" s="71"/>
      <c r="P51" s="71"/>
      <c r="Q51" s="71"/>
      <c r="R51" s="71"/>
      <c r="S51" s="71"/>
      <c r="T51" s="71"/>
      <c r="U51" s="71"/>
    </row>
    <row r="52" spans="12:21" ht="11.25">
      <c r="L52" s="71"/>
      <c r="M52" s="71"/>
      <c r="N52" s="71"/>
      <c r="O52" s="71"/>
      <c r="P52" s="71"/>
      <c r="Q52" s="71"/>
      <c r="R52" s="71"/>
      <c r="S52" s="71"/>
      <c r="T52" s="71"/>
      <c r="U52" s="71"/>
    </row>
    <row r="53" spans="12:21" ht="11.25">
      <c r="L53" s="71"/>
      <c r="M53" s="71"/>
      <c r="N53" s="71"/>
      <c r="O53" s="71"/>
      <c r="P53" s="71"/>
      <c r="Q53" s="71"/>
      <c r="R53" s="71"/>
      <c r="S53" s="71"/>
      <c r="T53" s="71"/>
      <c r="U53" s="71"/>
    </row>
    <row r="54" spans="12:21" ht="11.25">
      <c r="L54" s="71"/>
      <c r="M54" s="71"/>
      <c r="N54" s="71"/>
      <c r="O54" s="71"/>
      <c r="P54" s="71"/>
      <c r="Q54" s="71"/>
      <c r="R54" s="71"/>
      <c r="S54" s="71"/>
      <c r="T54" s="71"/>
      <c r="U54" s="71"/>
    </row>
    <row r="55" spans="12:21" ht="11.25">
      <c r="L55" s="71"/>
      <c r="M55" s="71"/>
      <c r="N55" s="71"/>
      <c r="O55" s="71"/>
      <c r="P55" s="71"/>
      <c r="Q55" s="71"/>
      <c r="R55" s="71"/>
      <c r="S55" s="71"/>
      <c r="T55" s="71"/>
      <c r="U55" s="71"/>
    </row>
    <row r="56" spans="12:21" ht="11.25">
      <c r="L56" s="71"/>
      <c r="M56" s="71"/>
      <c r="N56" s="71"/>
      <c r="O56" s="71"/>
      <c r="P56" s="71"/>
      <c r="Q56" s="71"/>
      <c r="R56" s="71"/>
      <c r="S56" s="71"/>
      <c r="T56" s="71"/>
      <c r="U56" s="71"/>
    </row>
    <row r="57" spans="12:21" ht="11.25">
      <c r="L57" s="71"/>
      <c r="M57" s="71"/>
      <c r="N57" s="71"/>
      <c r="O57" s="71"/>
      <c r="P57" s="71"/>
      <c r="Q57" s="71"/>
      <c r="R57" s="71"/>
      <c r="S57" s="71"/>
      <c r="T57" s="71"/>
      <c r="U57" s="71"/>
    </row>
    <row r="58" spans="12:21" ht="11.25">
      <c r="L58" s="71"/>
      <c r="M58" s="71"/>
      <c r="N58" s="71"/>
      <c r="O58" s="71"/>
      <c r="P58" s="71"/>
      <c r="Q58" s="71"/>
      <c r="R58" s="71"/>
      <c r="S58" s="71"/>
      <c r="T58" s="71"/>
      <c r="U58" s="71"/>
    </row>
    <row r="59" spans="12:21" ht="11.25">
      <c r="L59" s="71"/>
      <c r="M59" s="71"/>
      <c r="N59" s="71"/>
      <c r="O59" s="71"/>
      <c r="P59" s="71"/>
      <c r="Q59" s="71"/>
      <c r="R59" s="71"/>
      <c r="S59" s="71"/>
      <c r="T59" s="71"/>
      <c r="U59" s="71"/>
    </row>
    <row r="60" spans="12:21" ht="11.25">
      <c r="L60" s="71"/>
      <c r="M60" s="71"/>
      <c r="N60" s="71"/>
      <c r="O60" s="71"/>
      <c r="P60" s="71"/>
      <c r="Q60" s="71"/>
      <c r="R60" s="71"/>
      <c r="S60" s="71"/>
      <c r="T60" s="71"/>
      <c r="U60" s="71"/>
    </row>
    <row r="61" spans="12:21" ht="11.25">
      <c r="L61" s="71"/>
      <c r="M61" s="71"/>
      <c r="N61" s="71"/>
      <c r="O61" s="71"/>
      <c r="P61" s="71"/>
      <c r="Q61" s="71"/>
      <c r="R61" s="71"/>
      <c r="S61" s="71"/>
      <c r="T61" s="71"/>
      <c r="U61" s="71"/>
    </row>
    <row r="62" spans="12:21" ht="11.25">
      <c r="L62" s="71"/>
      <c r="M62" s="71"/>
      <c r="N62" s="71"/>
      <c r="O62" s="71"/>
      <c r="P62" s="71"/>
      <c r="Q62" s="71"/>
      <c r="R62" s="71"/>
      <c r="S62" s="71"/>
      <c r="T62" s="71"/>
      <c r="U62" s="71"/>
    </row>
    <row r="63" spans="12:21" ht="11.25">
      <c r="L63" s="71"/>
      <c r="M63" s="71"/>
      <c r="N63" s="71"/>
      <c r="O63" s="71"/>
      <c r="P63" s="71"/>
      <c r="Q63" s="71"/>
      <c r="R63" s="71"/>
      <c r="S63" s="71"/>
      <c r="T63" s="71"/>
      <c r="U63" s="71"/>
    </row>
    <row r="64" spans="12:21" ht="11.25">
      <c r="L64" s="71"/>
      <c r="M64" s="71"/>
      <c r="N64" s="71"/>
      <c r="O64" s="71"/>
      <c r="P64" s="71"/>
      <c r="Q64" s="71"/>
      <c r="R64" s="71"/>
      <c r="S64" s="71"/>
      <c r="T64" s="71"/>
      <c r="U64" s="71"/>
    </row>
    <row r="65" spans="12:21" ht="11.25">
      <c r="L65" s="71"/>
      <c r="M65" s="71"/>
      <c r="N65" s="71"/>
      <c r="O65" s="71"/>
      <c r="P65" s="71"/>
      <c r="Q65" s="71"/>
      <c r="R65" s="71"/>
      <c r="S65" s="71"/>
      <c r="T65" s="71"/>
      <c r="U65" s="71"/>
    </row>
    <row r="66" spans="12:21" ht="11.25">
      <c r="L66" s="71"/>
      <c r="M66" s="71"/>
      <c r="N66" s="71"/>
      <c r="O66" s="71"/>
      <c r="P66" s="71"/>
      <c r="Q66" s="71"/>
      <c r="R66" s="71"/>
      <c r="S66" s="71"/>
      <c r="T66" s="71"/>
      <c r="U66" s="71"/>
    </row>
    <row r="67" spans="12:21" ht="11.25">
      <c r="L67" s="71"/>
      <c r="M67" s="71"/>
      <c r="N67" s="71"/>
      <c r="O67" s="71"/>
      <c r="P67" s="71"/>
      <c r="Q67" s="71"/>
      <c r="R67" s="71"/>
      <c r="S67" s="71"/>
      <c r="T67" s="71"/>
      <c r="U67" s="71"/>
    </row>
  </sheetData>
  <mergeCells count="10">
    <mergeCell ref="L20:M20"/>
    <mergeCell ref="B3:C3"/>
    <mergeCell ref="J3:K3"/>
    <mergeCell ref="H3:I3"/>
    <mergeCell ref="F3:G3"/>
    <mergeCell ref="D3:E3"/>
    <mergeCell ref="T20:U20"/>
    <mergeCell ref="N20:O20"/>
    <mergeCell ref="P20:Q20"/>
    <mergeCell ref="R20:S20"/>
  </mergeCells>
  <printOptions horizontalCentered="1"/>
  <pageMargins left="1.062992125984252" right="0.7874015748031497" top="1.220472440944882" bottom="0.984251968503937" header="0.31496062992125984" footer="0"/>
  <pageSetup horizontalDpi="600" verticalDpi="600" orientation="landscape" paperSize="9" scale="70" r:id="rId3"/>
  <headerFooter alignWithMargins="0">
    <oddHeader>&amp;L&amp;G</oddHeader>
  </headerFooter>
  <drawing r:id="rId1"/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B1:T67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55" customWidth="1"/>
    <col min="2" max="2" width="14.140625" style="55" customWidth="1"/>
    <col min="3" max="3" width="13.00390625" style="55" customWidth="1"/>
    <col min="4" max="5" width="10.00390625" style="55" bestFit="1" customWidth="1"/>
    <col min="6" max="6" width="9.140625" style="55" bestFit="1" customWidth="1"/>
    <col min="7" max="8" width="10.00390625" style="55" bestFit="1" customWidth="1"/>
    <col min="9" max="9" width="10.140625" style="55" customWidth="1"/>
    <col min="10" max="16384" width="11.421875" style="55" customWidth="1"/>
  </cols>
  <sheetData>
    <row r="1" spans="2:9" ht="55.5" customHeight="1">
      <c r="B1" s="191"/>
      <c r="C1" s="199" t="s">
        <v>74</v>
      </c>
      <c r="D1" s="77"/>
      <c r="E1" s="77"/>
      <c r="F1" s="77"/>
      <c r="G1" s="77"/>
      <c r="H1" s="77"/>
      <c r="I1" s="78"/>
    </row>
    <row r="2" spans="2:9" ht="12">
      <c r="B2" s="193" t="s">
        <v>19</v>
      </c>
      <c r="C2" s="194">
        <v>0.26514486391571557</v>
      </c>
      <c r="D2" s="57"/>
      <c r="E2" s="57"/>
      <c r="F2" s="57"/>
      <c r="G2" s="57"/>
      <c r="H2" s="57"/>
      <c r="I2" s="79"/>
    </row>
    <row r="3" spans="2:9" ht="12">
      <c r="B3" s="193" t="s">
        <v>16</v>
      </c>
      <c r="C3" s="194">
        <v>0.27323162274618584</v>
      </c>
      <c r="D3" s="57"/>
      <c r="E3" s="57"/>
      <c r="F3" s="57"/>
      <c r="G3" s="57"/>
      <c r="H3" s="57"/>
      <c r="I3" s="79"/>
    </row>
    <row r="4" spans="2:9" ht="12">
      <c r="B4" s="193" t="s">
        <v>15</v>
      </c>
      <c r="C4" s="194">
        <v>0.2814394427963369</v>
      </c>
      <c r="D4" s="59"/>
      <c r="E4" s="59"/>
      <c r="F4" s="59"/>
      <c r="G4" s="59"/>
      <c r="H4" s="59"/>
      <c r="I4" s="59"/>
    </row>
    <row r="5" spans="2:9" ht="12">
      <c r="B5" s="193" t="s">
        <v>18</v>
      </c>
      <c r="C5" s="194">
        <v>0.28622851486336504</v>
      </c>
      <c r="D5" s="59"/>
      <c r="E5" s="59"/>
      <c r="F5" s="59"/>
      <c r="G5" s="59"/>
      <c r="H5" s="59"/>
      <c r="I5" s="59"/>
    </row>
    <row r="6" spans="2:4" ht="11.25">
      <c r="B6" s="193" t="s">
        <v>20</v>
      </c>
      <c r="C6" s="194">
        <v>0.29951926994214945</v>
      </c>
      <c r="D6" s="191"/>
    </row>
    <row r="7" spans="2:20" ht="12" customHeight="1">
      <c r="B7" s="193" t="s">
        <v>17</v>
      </c>
      <c r="C7" s="198">
        <v>0.30467781908302355</v>
      </c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</row>
    <row r="8" spans="2:20" ht="15" customHeight="1">
      <c r="B8" s="193" t="s">
        <v>12</v>
      </c>
      <c r="C8" s="194">
        <v>0.31605263157894736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</row>
    <row r="9" spans="2:20" ht="12.75">
      <c r="B9" s="193" t="s">
        <v>13</v>
      </c>
      <c r="C9" s="194">
        <v>0.3332049306625578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</row>
    <row r="10" spans="2:20" ht="12">
      <c r="B10" s="193" t="s">
        <v>14</v>
      </c>
      <c r="C10" s="194">
        <v>0.33502273588480486</v>
      </c>
      <c r="D10" s="58"/>
      <c r="E10" s="63"/>
      <c r="F10" s="58"/>
      <c r="G10" s="63"/>
      <c r="H10" s="58"/>
      <c r="I10" s="63"/>
      <c r="J10" s="58"/>
      <c r="K10" s="63"/>
      <c r="L10" s="58"/>
      <c r="M10" s="63"/>
      <c r="N10" s="58"/>
      <c r="O10" s="63"/>
      <c r="P10" s="58"/>
      <c r="Q10" s="63"/>
      <c r="R10" s="58"/>
      <c r="S10" s="63"/>
      <c r="T10" s="58"/>
    </row>
    <row r="11" spans="2:20" ht="12.75">
      <c r="B11" s="171"/>
      <c r="C11" s="200"/>
      <c r="D11" s="58"/>
      <c r="E11" s="63"/>
      <c r="F11" s="58"/>
      <c r="G11" s="63"/>
      <c r="H11" s="58"/>
      <c r="I11" s="63"/>
      <c r="J11" s="58"/>
      <c r="K11" s="63"/>
      <c r="L11" s="58"/>
      <c r="M11" s="63"/>
      <c r="N11" s="58"/>
      <c r="O11" s="63"/>
      <c r="P11" s="58"/>
      <c r="Q11" s="63"/>
      <c r="R11" s="58"/>
      <c r="S11" s="63"/>
      <c r="T11" s="58"/>
    </row>
    <row r="12" spans="2:20" ht="12">
      <c r="B12" s="118"/>
      <c r="C12" s="119"/>
      <c r="D12" s="58"/>
      <c r="E12" s="63"/>
      <c r="F12" s="58"/>
      <c r="G12" s="63"/>
      <c r="H12" s="58"/>
      <c r="I12" s="63"/>
      <c r="J12" s="58"/>
      <c r="K12" s="63"/>
      <c r="L12" s="58"/>
      <c r="M12" s="63"/>
      <c r="N12" s="58"/>
      <c r="O12" s="63"/>
      <c r="P12" s="58"/>
      <c r="Q12" s="63"/>
      <c r="R12" s="58"/>
      <c r="S12" s="63"/>
      <c r="T12" s="58"/>
    </row>
    <row r="13" spans="2:20" ht="12">
      <c r="B13" s="120"/>
      <c r="C13" s="121"/>
      <c r="D13" s="59"/>
      <c r="E13" s="65"/>
      <c r="F13" s="59"/>
      <c r="G13" s="65"/>
      <c r="H13" s="59"/>
      <c r="I13" s="65"/>
      <c r="J13" s="59"/>
      <c r="K13" s="65"/>
      <c r="L13" s="59"/>
      <c r="M13" s="65"/>
      <c r="N13" s="59"/>
      <c r="O13" s="65"/>
      <c r="P13" s="59"/>
      <c r="Q13" s="65"/>
      <c r="R13" s="59"/>
      <c r="S13" s="65"/>
      <c r="T13" s="59"/>
    </row>
    <row r="14" spans="2:17" ht="12">
      <c r="B14" s="119"/>
      <c r="C14" s="58"/>
      <c r="D14" s="63"/>
      <c r="E14" s="58"/>
      <c r="F14" s="63"/>
      <c r="G14" s="58"/>
      <c r="H14" s="63"/>
      <c r="I14" s="58"/>
      <c r="J14" s="63"/>
      <c r="K14" s="58"/>
      <c r="L14" s="63"/>
      <c r="M14" s="58"/>
      <c r="N14" s="63"/>
      <c r="O14" s="58"/>
      <c r="P14" s="63"/>
      <c r="Q14" s="58"/>
    </row>
    <row r="15" spans="2:17" ht="12">
      <c r="B15" s="63"/>
      <c r="C15" s="58"/>
      <c r="D15" s="63"/>
      <c r="E15" s="58"/>
      <c r="F15" s="63"/>
      <c r="G15" s="58"/>
      <c r="H15" s="63"/>
      <c r="I15" s="58"/>
      <c r="J15" s="63"/>
      <c r="K15" s="58"/>
      <c r="L15" s="63"/>
      <c r="M15" s="58"/>
      <c r="N15" s="63"/>
      <c r="O15" s="58"/>
      <c r="P15" s="63"/>
      <c r="Q15" s="58"/>
    </row>
    <row r="16" spans="2:17" ht="12">
      <c r="B16" s="63"/>
      <c r="C16" s="58"/>
      <c r="D16" s="63"/>
      <c r="E16" s="58"/>
      <c r="F16" s="63"/>
      <c r="G16" s="58"/>
      <c r="H16" s="63"/>
      <c r="I16" s="58"/>
      <c r="J16" s="63"/>
      <c r="K16" s="58"/>
      <c r="L16" s="63"/>
      <c r="M16" s="58"/>
      <c r="N16" s="63"/>
      <c r="O16" s="58"/>
      <c r="P16" s="63"/>
      <c r="Q16" s="58"/>
    </row>
    <row r="17" spans="2:7" ht="12">
      <c r="B17" s="65"/>
      <c r="C17" s="59"/>
      <c r="D17" s="65"/>
      <c r="E17" s="59"/>
      <c r="F17" s="65"/>
      <c r="G17" s="59"/>
    </row>
    <row r="18" spans="2:5" ht="12">
      <c r="B18" s="177"/>
      <c r="C18" s="67"/>
      <c r="D18" s="66"/>
      <c r="E18" s="67"/>
    </row>
    <row r="19" spans="2:5" ht="12.75">
      <c r="B19" s="178"/>
      <c r="C19" s="69"/>
      <c r="D19" s="68"/>
      <c r="E19" s="69"/>
    </row>
    <row r="20" ht="12.75">
      <c r="B20" s="179"/>
    </row>
    <row r="21" ht="12.75">
      <c r="B21" s="180"/>
    </row>
    <row r="22" ht="12">
      <c r="B22" s="182"/>
    </row>
    <row r="23" ht="11.25">
      <c r="B23" s="183"/>
    </row>
    <row r="24" ht="11.25">
      <c r="B24" s="184"/>
    </row>
    <row r="25" ht="11.25">
      <c r="B25" s="184"/>
    </row>
    <row r="26" ht="11.25">
      <c r="B26" s="184"/>
    </row>
    <row r="27" s="71" customFormat="1" ht="11.25">
      <c r="B27" s="184"/>
    </row>
    <row r="28" s="71" customFormat="1" ht="11.25">
      <c r="B28" s="184"/>
    </row>
    <row r="29" s="71" customFormat="1" ht="11.25">
      <c r="B29" s="184"/>
    </row>
    <row r="30" s="71" customFormat="1" ht="11.25">
      <c r="B30" s="184"/>
    </row>
    <row r="31" s="71" customFormat="1" ht="11.25" customHeight="1">
      <c r="B31" s="184"/>
    </row>
    <row r="32" s="71" customFormat="1" ht="12" customHeight="1"/>
    <row r="33" s="71" customFormat="1" ht="13.5" customHeight="1"/>
    <row r="34" s="71" customFormat="1" ht="11.25"/>
    <row r="35" spans="3:9" s="71" customFormat="1" ht="11.25">
      <c r="C35" s="72"/>
      <c r="D35" s="72"/>
      <c r="E35" s="72"/>
      <c r="F35" s="72"/>
      <c r="G35" s="72"/>
      <c r="H35" s="72"/>
      <c r="I35" s="72"/>
    </row>
    <row r="36" spans="3:8" s="71" customFormat="1" ht="11.25">
      <c r="C36" s="72"/>
      <c r="D36" s="72"/>
      <c r="E36" s="72"/>
      <c r="F36" s="72"/>
      <c r="G36" s="72"/>
      <c r="H36" s="72"/>
    </row>
    <row r="37" spans="3:9" s="71" customFormat="1" ht="11.25">
      <c r="C37" s="72"/>
      <c r="D37" s="72"/>
      <c r="E37" s="72"/>
      <c r="F37" s="72"/>
      <c r="G37" s="72"/>
      <c r="H37" s="72"/>
      <c r="I37" s="72"/>
    </row>
    <row r="38" spans="3:9" s="71" customFormat="1" ht="11.25">
      <c r="C38" s="72"/>
      <c r="D38" s="72"/>
      <c r="E38" s="72"/>
      <c r="F38" s="72"/>
      <c r="G38" s="72"/>
      <c r="H38" s="72"/>
      <c r="I38" s="72"/>
    </row>
    <row r="39" spans="2:20" ht="11.25">
      <c r="B39" s="71"/>
      <c r="C39" s="72"/>
      <c r="D39" s="72"/>
      <c r="E39" s="72"/>
      <c r="F39" s="72"/>
      <c r="G39" s="72"/>
      <c r="H39" s="72"/>
      <c r="I39" s="72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</row>
    <row r="40" spans="2:20" ht="11.25">
      <c r="B40" s="71"/>
      <c r="C40" s="72"/>
      <c r="D40" s="72"/>
      <c r="E40" s="72"/>
      <c r="F40" s="72"/>
      <c r="G40" s="72"/>
      <c r="H40" s="72"/>
      <c r="I40" s="72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</row>
    <row r="41" spans="2:20" ht="11.25">
      <c r="B41" s="71"/>
      <c r="C41" s="72"/>
      <c r="D41" s="72"/>
      <c r="E41" s="72"/>
      <c r="F41" s="72"/>
      <c r="G41" s="72"/>
      <c r="H41" s="72"/>
      <c r="I41" s="72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</row>
    <row r="42" spans="2:20" ht="11.25">
      <c r="B42" s="71"/>
      <c r="C42" s="72"/>
      <c r="D42" s="72"/>
      <c r="E42" s="72"/>
      <c r="F42" s="72"/>
      <c r="G42" s="72"/>
      <c r="H42" s="72"/>
      <c r="I42" s="72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</row>
    <row r="43" spans="2:20" ht="11.25">
      <c r="B43" s="71"/>
      <c r="C43" s="72"/>
      <c r="D43" s="72"/>
      <c r="E43" s="72"/>
      <c r="F43" s="72"/>
      <c r="G43" s="72"/>
      <c r="H43" s="72"/>
      <c r="I43" s="72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</row>
    <row r="44" spans="2:20" ht="11.25">
      <c r="B44" s="71"/>
      <c r="C44" s="72"/>
      <c r="D44" s="72"/>
      <c r="E44" s="72"/>
      <c r="F44" s="72"/>
      <c r="G44" s="72"/>
      <c r="H44" s="72"/>
      <c r="I44" s="72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</row>
    <row r="45" spans="2:20" ht="11.25">
      <c r="B45" s="71"/>
      <c r="C45" s="72"/>
      <c r="D45" s="72"/>
      <c r="E45" s="72"/>
      <c r="F45" s="72"/>
      <c r="G45" s="72"/>
      <c r="H45" s="72"/>
      <c r="I45" s="72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</row>
    <row r="46" spans="2:20" ht="11.25">
      <c r="B46" s="71"/>
      <c r="C46" s="72"/>
      <c r="D46" s="72"/>
      <c r="E46" s="72"/>
      <c r="F46" s="72"/>
      <c r="G46" s="72"/>
      <c r="H46" s="72"/>
      <c r="I46" s="72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</row>
    <row r="47" spans="2:20" ht="11.25">
      <c r="B47" s="71"/>
      <c r="C47" s="72"/>
      <c r="D47" s="72"/>
      <c r="E47" s="72"/>
      <c r="F47" s="72"/>
      <c r="G47" s="72"/>
      <c r="H47" s="72"/>
      <c r="I47" s="72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</row>
    <row r="48" spans="2:20" ht="11.25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</row>
    <row r="49" spans="2:20" ht="11.25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</row>
    <row r="50" spans="2:20" ht="11.25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</row>
    <row r="51" spans="2:20" ht="11.25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</row>
    <row r="52" spans="2:20" ht="11.25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</row>
    <row r="53" spans="2:20" ht="11.25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</row>
    <row r="54" spans="2:20" ht="11.25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</row>
    <row r="55" spans="2:20" ht="11.25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</row>
    <row r="56" spans="2:20" ht="11.25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</row>
    <row r="57" spans="2:20" ht="11.25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</row>
    <row r="58" spans="2:20" ht="11.25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</row>
    <row r="59" spans="2:20" ht="11.25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</row>
    <row r="60" spans="2:20" ht="11.25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</row>
    <row r="61" spans="2:20" ht="11.25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</row>
    <row r="62" spans="2:20" ht="11.25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</row>
    <row r="63" spans="2:20" ht="11.25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</row>
    <row r="64" spans="2:20" ht="11.25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</row>
    <row r="65" spans="2:20" ht="11.25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</row>
    <row r="66" spans="2:20" ht="11.25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</row>
    <row r="67" spans="2:20" ht="11.25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</row>
  </sheetData>
  <printOptions horizontalCentered="1"/>
  <pageMargins left="0.5905511811023623" right="0.7874015748031497" top="0.984251968503937" bottom="0.984251968503937" header="0.31496062992125984" footer="0"/>
  <pageSetup horizontalDpi="600" verticalDpi="600" orientation="portrait" paperSize="9" scale="80" r:id="rId3"/>
  <headerFooter alignWithMargins="0">
    <oddHeader>&amp;L&amp;G</oddHeader>
  </headerFooter>
  <drawing r:id="rId1"/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80"/>
  <sheetViews>
    <sheetView workbookViewId="0" topLeftCell="A1">
      <selection activeCell="A1" sqref="A1"/>
    </sheetView>
  </sheetViews>
  <sheetFormatPr defaultColWidth="11.421875" defaultRowHeight="12.75"/>
  <cols>
    <col min="1" max="1" width="20.140625" style="55" customWidth="1"/>
    <col min="2" max="2" width="13.00390625" style="55" customWidth="1"/>
    <col min="3" max="3" width="8.00390625" style="55" bestFit="1" customWidth="1"/>
    <col min="4" max="4" width="9.7109375" style="55" bestFit="1" customWidth="1"/>
    <col min="5" max="5" width="9.8515625" style="55" bestFit="1" customWidth="1"/>
    <col min="6" max="6" width="8.57421875" style="55" bestFit="1" customWidth="1"/>
    <col min="7" max="7" width="7.28125" style="55" bestFit="1" customWidth="1"/>
    <col min="8" max="8" width="8.7109375" style="55" bestFit="1" customWidth="1"/>
    <col min="9" max="9" width="8.28125" style="55" bestFit="1" customWidth="1"/>
    <col min="10" max="10" width="10.140625" style="55" customWidth="1"/>
    <col min="11" max="16384" width="11.421875" style="55" customWidth="1"/>
  </cols>
  <sheetData>
    <row r="1" spans="2:10" ht="55.5" customHeight="1">
      <c r="B1" s="76" t="s">
        <v>74</v>
      </c>
      <c r="C1" s="172"/>
      <c r="D1" s="192" t="s">
        <v>71</v>
      </c>
      <c r="E1" s="77"/>
      <c r="F1" s="201"/>
      <c r="G1" s="186"/>
      <c r="H1" s="186"/>
      <c r="I1" s="77"/>
      <c r="J1" s="78"/>
    </row>
    <row r="2" spans="1:10" ht="12">
      <c r="A2" s="193" t="s">
        <v>19</v>
      </c>
      <c r="B2" s="194">
        <v>0.26514486391571557</v>
      </c>
      <c r="C2" s="195" t="s">
        <v>13</v>
      </c>
      <c r="D2" s="194">
        <v>0.0069024401921511675</v>
      </c>
      <c r="E2" s="57"/>
      <c r="F2" s="115"/>
      <c r="G2" s="187"/>
      <c r="H2" s="187"/>
      <c r="I2" s="57"/>
      <c r="J2" s="79"/>
    </row>
    <row r="3" spans="1:10" ht="12">
      <c r="A3" s="193" t="s">
        <v>16</v>
      </c>
      <c r="B3" s="194">
        <v>0.27323162274618584</v>
      </c>
      <c r="C3" s="196" t="s">
        <v>16</v>
      </c>
      <c r="D3" s="197">
        <v>0.016361786507755237</v>
      </c>
      <c r="E3" s="57"/>
      <c r="F3" s="115"/>
      <c r="G3" s="187"/>
      <c r="H3" s="187"/>
      <c r="I3" s="57"/>
      <c r="J3" s="79"/>
    </row>
    <row r="4" spans="1:10" ht="12">
      <c r="A4" s="193" t="s">
        <v>15</v>
      </c>
      <c r="B4" s="194">
        <v>0.2814394427963369</v>
      </c>
      <c r="C4" s="195" t="s">
        <v>19</v>
      </c>
      <c r="D4" s="194">
        <v>0.021344911147011307</v>
      </c>
      <c r="E4" s="59"/>
      <c r="F4" s="116"/>
      <c r="G4" s="188"/>
      <c r="H4" s="188"/>
      <c r="I4" s="59"/>
      <c r="J4" s="59"/>
    </row>
    <row r="5" spans="1:10" ht="12">
      <c r="A5" s="193" t="s">
        <v>18</v>
      </c>
      <c r="B5" s="194">
        <v>0.28622851486336504</v>
      </c>
      <c r="C5" s="196" t="s">
        <v>17</v>
      </c>
      <c r="D5" s="197">
        <v>0.03876931567328918</v>
      </c>
      <c r="E5" s="59"/>
      <c r="F5" s="116"/>
      <c r="G5" s="188"/>
      <c r="H5" s="188"/>
      <c r="I5" s="59"/>
      <c r="J5" s="59"/>
    </row>
    <row r="6" spans="1:8" ht="11.25">
      <c r="A6" s="193" t="s">
        <v>20</v>
      </c>
      <c r="B6" s="198">
        <v>0.29951926994214945</v>
      </c>
      <c r="C6" s="195" t="s">
        <v>12</v>
      </c>
      <c r="D6" s="194">
        <v>0.038926522542378376</v>
      </c>
      <c r="E6" s="71"/>
      <c r="F6" s="113"/>
      <c r="G6" s="185"/>
      <c r="H6" s="185"/>
    </row>
    <row r="7" spans="1:21" ht="12" customHeight="1">
      <c r="A7" s="193" t="s">
        <v>17</v>
      </c>
      <c r="B7" s="194">
        <v>0.30467781908302355</v>
      </c>
      <c r="C7" s="195" t="s">
        <v>20</v>
      </c>
      <c r="D7" s="198">
        <v>0.04955055573956111</v>
      </c>
      <c r="E7" s="80"/>
      <c r="F7" s="202"/>
      <c r="G7" s="189"/>
      <c r="H7" s="189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</row>
    <row r="8" spans="1:21" ht="15" customHeight="1">
      <c r="A8" s="193" t="s">
        <v>12</v>
      </c>
      <c r="B8" s="194">
        <v>0.31605263157894736</v>
      </c>
      <c r="C8" s="196" t="s">
        <v>15</v>
      </c>
      <c r="D8" s="197">
        <v>0.05516369611932752</v>
      </c>
      <c r="E8" s="61"/>
      <c r="F8" s="114"/>
      <c r="G8" s="190"/>
      <c r="H8" s="190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</row>
    <row r="9" spans="1:21" ht="12.75">
      <c r="A9" s="193" t="s">
        <v>13</v>
      </c>
      <c r="B9" s="194">
        <v>0.3332049306625578</v>
      </c>
      <c r="C9" s="195" t="s">
        <v>14</v>
      </c>
      <c r="D9" s="194">
        <v>0.08622139870539905</v>
      </c>
      <c r="E9" s="60"/>
      <c r="F9" s="117"/>
      <c r="G9" s="178"/>
      <c r="H9" s="178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</row>
    <row r="10" spans="1:21" ht="12">
      <c r="A10" s="193" t="s">
        <v>14</v>
      </c>
      <c r="B10" s="194">
        <v>0.33502273588480486</v>
      </c>
      <c r="C10" s="195" t="s">
        <v>18</v>
      </c>
      <c r="D10" s="194">
        <v>0.21879299275428782</v>
      </c>
      <c r="E10" s="58"/>
      <c r="F10" s="119"/>
      <c r="G10" s="177"/>
      <c r="H10" s="176"/>
      <c r="I10" s="58"/>
      <c r="J10" s="63"/>
      <c r="K10" s="58"/>
      <c r="L10" s="63"/>
      <c r="M10" s="58"/>
      <c r="N10" s="63"/>
      <c r="O10" s="58"/>
      <c r="P10" s="63"/>
      <c r="Q10" s="58"/>
      <c r="R10" s="63"/>
      <c r="S10" s="58"/>
      <c r="T10" s="63"/>
      <c r="U10" s="58"/>
    </row>
    <row r="11" spans="1:21" ht="12">
      <c r="A11" s="62"/>
      <c r="B11" s="63"/>
      <c r="C11" s="58"/>
      <c r="D11" s="63"/>
      <c r="E11" s="58"/>
      <c r="F11" s="119"/>
      <c r="G11" s="177"/>
      <c r="H11" s="176"/>
      <c r="I11" s="58"/>
      <c r="J11" s="63"/>
      <c r="K11" s="58"/>
      <c r="L11" s="63"/>
      <c r="M11" s="58"/>
      <c r="N11" s="63"/>
      <c r="O11" s="58"/>
      <c r="P11" s="63"/>
      <c r="Q11" s="58"/>
      <c r="R11" s="63"/>
      <c r="S11" s="58"/>
      <c r="T11" s="63"/>
      <c r="U11" s="58"/>
    </row>
    <row r="12" spans="1:21" ht="12">
      <c r="A12" s="62"/>
      <c r="B12" s="63"/>
      <c r="C12" s="58"/>
      <c r="D12" s="63"/>
      <c r="E12" s="58"/>
      <c r="F12" s="119"/>
      <c r="G12" s="177"/>
      <c r="H12" s="176"/>
      <c r="I12" s="58"/>
      <c r="J12" s="63"/>
      <c r="K12" s="58"/>
      <c r="L12" s="63"/>
      <c r="M12" s="58"/>
      <c r="N12" s="63"/>
      <c r="O12" s="58"/>
      <c r="P12" s="63"/>
      <c r="Q12" s="58"/>
      <c r="R12" s="63"/>
      <c r="S12" s="58"/>
      <c r="T12" s="63"/>
      <c r="U12" s="58"/>
    </row>
    <row r="13" spans="1:21" ht="12">
      <c r="A13" s="64"/>
      <c r="B13" s="65"/>
      <c r="C13" s="59"/>
      <c r="D13" s="65"/>
      <c r="E13" s="59"/>
      <c r="F13" s="121"/>
      <c r="G13" s="188"/>
      <c r="H13" s="181"/>
      <c r="I13" s="59"/>
      <c r="J13" s="65"/>
      <c r="K13" s="59"/>
      <c r="L13" s="65"/>
      <c r="M13" s="59"/>
      <c r="N13" s="65"/>
      <c r="O13" s="59"/>
      <c r="P13" s="65"/>
      <c r="Q13" s="59"/>
      <c r="R13" s="65"/>
      <c r="S13" s="59"/>
      <c r="T13" s="65"/>
      <c r="U13" s="59"/>
    </row>
    <row r="14" spans="1:21" ht="12">
      <c r="A14" s="62"/>
      <c r="B14" s="63"/>
      <c r="C14" s="58"/>
      <c r="D14" s="63"/>
      <c r="E14" s="58"/>
      <c r="F14" s="119"/>
      <c r="G14" s="58"/>
      <c r="H14" s="63"/>
      <c r="I14" s="58"/>
      <c r="J14" s="63"/>
      <c r="K14" s="58"/>
      <c r="L14" s="63"/>
      <c r="M14" s="58"/>
      <c r="N14" s="63"/>
      <c r="O14" s="58"/>
      <c r="P14" s="63"/>
      <c r="Q14" s="58"/>
      <c r="R14" s="63"/>
      <c r="S14" s="58"/>
      <c r="T14" s="63"/>
      <c r="U14" s="58"/>
    </row>
    <row r="15" spans="1:21" ht="12">
      <c r="A15" s="62"/>
      <c r="B15" s="63"/>
      <c r="C15" s="58"/>
      <c r="D15" s="63"/>
      <c r="E15" s="58"/>
      <c r="F15" s="63"/>
      <c r="G15" s="58"/>
      <c r="H15" s="63"/>
      <c r="I15" s="58"/>
      <c r="J15" s="63"/>
      <c r="K15" s="58"/>
      <c r="L15" s="63"/>
      <c r="M15" s="58"/>
      <c r="N15" s="63"/>
      <c r="O15" s="58"/>
      <c r="P15" s="63"/>
      <c r="Q15" s="58"/>
      <c r="R15" s="63"/>
      <c r="S15" s="58"/>
      <c r="T15" s="63"/>
      <c r="U15" s="58"/>
    </row>
    <row r="16" spans="1:21" ht="12">
      <c r="A16" s="62"/>
      <c r="B16" s="63"/>
      <c r="C16" s="58"/>
      <c r="D16" s="63"/>
      <c r="E16" s="58"/>
      <c r="F16" s="63"/>
      <c r="G16" s="58"/>
      <c r="H16" s="63"/>
      <c r="I16" s="58"/>
      <c r="J16" s="63"/>
      <c r="K16" s="58"/>
      <c r="L16" s="63"/>
      <c r="M16" s="58"/>
      <c r="N16" s="63"/>
      <c r="O16" s="58"/>
      <c r="P16" s="63"/>
      <c r="Q16" s="58"/>
      <c r="R16" s="63"/>
      <c r="S16" s="58"/>
      <c r="T16" s="63"/>
      <c r="U16" s="58"/>
    </row>
    <row r="17" spans="1:21" ht="12">
      <c r="A17" s="64"/>
      <c r="B17" s="65"/>
      <c r="C17" s="59"/>
      <c r="D17" s="65"/>
      <c r="E17" s="59"/>
      <c r="F17" s="65"/>
      <c r="G17" s="59"/>
      <c r="H17" s="65"/>
      <c r="I17" s="59"/>
      <c r="J17" s="65"/>
      <c r="K17" s="59"/>
      <c r="L17" s="65"/>
      <c r="M17" s="59"/>
      <c r="N17" s="65"/>
      <c r="O17" s="59"/>
      <c r="P17" s="65"/>
      <c r="Q17" s="59"/>
      <c r="R17" s="65"/>
      <c r="S17" s="59"/>
      <c r="T17" s="65"/>
      <c r="U17" s="59"/>
    </row>
    <row r="18" spans="1:21" ht="12">
      <c r="A18" s="65"/>
      <c r="B18" s="66"/>
      <c r="C18" s="67"/>
      <c r="D18" s="66"/>
      <c r="E18" s="67"/>
      <c r="F18" s="66"/>
      <c r="G18" s="67"/>
      <c r="H18" s="66"/>
      <c r="I18" s="67"/>
      <c r="J18" s="66"/>
      <c r="K18" s="67"/>
      <c r="L18" s="66"/>
      <c r="M18" s="67"/>
      <c r="N18" s="66"/>
      <c r="O18" s="67"/>
      <c r="P18" s="66"/>
      <c r="Q18" s="67"/>
      <c r="R18" s="66"/>
      <c r="S18" s="67"/>
      <c r="T18" s="66"/>
      <c r="U18" s="67"/>
    </row>
    <row r="19" spans="1:21" ht="12">
      <c r="A19" s="68"/>
      <c r="B19" s="68"/>
      <c r="C19" s="69"/>
      <c r="D19" s="68"/>
      <c r="E19" s="69"/>
      <c r="F19" s="68"/>
      <c r="G19" s="69"/>
      <c r="H19" s="68"/>
      <c r="I19" s="69"/>
      <c r="J19" s="68"/>
      <c r="K19" s="69"/>
      <c r="L19" s="68"/>
      <c r="M19" s="69"/>
      <c r="N19" s="68"/>
      <c r="O19" s="69"/>
      <c r="P19" s="68"/>
      <c r="Q19" s="69"/>
      <c r="R19" s="70"/>
      <c r="S19" s="69"/>
      <c r="T19" s="68"/>
      <c r="U19" s="69"/>
    </row>
    <row r="20" spans="2:9" ht="11.25">
      <c r="B20" s="56"/>
      <c r="C20" s="56"/>
      <c r="D20" s="56"/>
      <c r="E20" s="56"/>
      <c r="F20" s="56"/>
      <c r="G20" s="56"/>
      <c r="H20" s="56"/>
      <c r="I20" s="56"/>
    </row>
    <row r="21" spans="1:3" ht="11.25">
      <c r="A21" s="56"/>
      <c r="B21" s="56"/>
      <c r="C21" s="56"/>
    </row>
    <row r="22" spans="1:3" ht="11.25">
      <c r="A22" s="56"/>
      <c r="B22" s="56"/>
      <c r="C22" s="56"/>
    </row>
    <row r="27" s="71" customFormat="1" ht="11.25"/>
    <row r="28" s="71" customFormat="1" ht="11.25"/>
    <row r="29" s="71" customFormat="1" ht="11.25"/>
    <row r="30" s="71" customFormat="1" ht="11.25"/>
    <row r="31" s="71" customFormat="1" ht="11.25"/>
    <row r="32" s="71" customFormat="1" ht="11.25"/>
    <row r="33" spans="1:9" s="71" customFormat="1" ht="12" customHeight="1">
      <c r="A33" s="74"/>
      <c r="B33" s="74"/>
      <c r="C33" s="74"/>
      <c r="D33" s="74"/>
      <c r="E33" s="74"/>
      <c r="F33" s="74"/>
      <c r="G33" s="74"/>
      <c r="H33" s="74"/>
      <c r="I33" s="74"/>
    </row>
    <row r="34" spans="1:9" s="71" customFormat="1" ht="11.25" customHeight="1">
      <c r="A34" s="61"/>
      <c r="B34" s="61"/>
      <c r="C34" s="61"/>
      <c r="D34" s="61"/>
      <c r="E34" s="61"/>
      <c r="F34" s="61"/>
      <c r="G34" s="61"/>
      <c r="H34" s="61"/>
      <c r="I34" s="61"/>
    </row>
    <row r="35" spans="1:9" s="71" customFormat="1" ht="12.75">
      <c r="A35" s="60"/>
      <c r="B35" s="60"/>
      <c r="C35" s="60"/>
      <c r="D35" s="60"/>
      <c r="E35" s="60"/>
      <c r="F35" s="60"/>
      <c r="G35" s="60"/>
      <c r="H35" s="60"/>
      <c r="I35" s="60"/>
    </row>
    <row r="36" spans="1:9" s="71" customFormat="1" ht="12">
      <c r="A36" s="58"/>
      <c r="B36" s="63"/>
      <c r="C36" s="58"/>
      <c r="D36" s="63"/>
      <c r="E36" s="58"/>
      <c r="F36" s="63"/>
      <c r="G36" s="58"/>
      <c r="H36" s="63"/>
      <c r="I36" s="58"/>
    </row>
    <row r="37" spans="1:9" s="71" customFormat="1" ht="12">
      <c r="A37" s="58"/>
      <c r="B37" s="63"/>
      <c r="C37" s="58"/>
      <c r="D37" s="63"/>
      <c r="E37" s="58"/>
      <c r="F37" s="63"/>
      <c r="G37" s="58"/>
      <c r="H37" s="63"/>
      <c r="I37" s="58"/>
    </row>
    <row r="38" spans="1:9" s="71" customFormat="1" ht="12">
      <c r="A38" s="58"/>
      <c r="B38" s="63"/>
      <c r="C38" s="58"/>
      <c r="D38" s="63"/>
      <c r="E38" s="58"/>
      <c r="F38" s="63"/>
      <c r="G38" s="58"/>
      <c r="H38" s="63"/>
      <c r="I38" s="58"/>
    </row>
    <row r="39" spans="1:16" s="71" customFormat="1" ht="12">
      <c r="A39" s="63"/>
      <c r="B39" s="58"/>
      <c r="C39" s="63"/>
      <c r="D39" s="58"/>
      <c r="E39" s="63"/>
      <c r="F39" s="58"/>
      <c r="G39" s="63"/>
      <c r="H39" s="58"/>
      <c r="I39" s="63"/>
      <c r="J39" s="58"/>
      <c r="K39" s="63"/>
      <c r="L39" s="58"/>
      <c r="M39" s="63"/>
      <c r="N39" s="58"/>
      <c r="O39" s="63"/>
      <c r="P39" s="58"/>
    </row>
    <row r="40" spans="1:16" ht="12">
      <c r="A40" s="63"/>
      <c r="B40" s="58"/>
      <c r="C40" s="63"/>
      <c r="D40" s="58"/>
      <c r="E40" s="63"/>
      <c r="F40" s="58"/>
      <c r="G40" s="63"/>
      <c r="H40" s="58"/>
      <c r="I40" s="63"/>
      <c r="J40" s="58"/>
      <c r="K40" s="63"/>
      <c r="L40" s="58"/>
      <c r="M40" s="63"/>
      <c r="N40" s="58"/>
      <c r="O40" s="63"/>
      <c r="P40" s="58"/>
    </row>
    <row r="41" spans="1:16" ht="12">
      <c r="A41" s="63"/>
      <c r="B41" s="58"/>
      <c r="C41" s="63"/>
      <c r="D41" s="58"/>
      <c r="E41" s="63"/>
      <c r="F41" s="58"/>
      <c r="G41" s="63"/>
      <c r="H41" s="58"/>
      <c r="I41" s="63"/>
      <c r="J41" s="58"/>
      <c r="K41" s="63"/>
      <c r="L41" s="58"/>
      <c r="M41" s="63"/>
      <c r="N41" s="58"/>
      <c r="O41" s="63"/>
      <c r="P41" s="58"/>
    </row>
    <row r="42" spans="1:16" ht="12">
      <c r="A42" s="66"/>
      <c r="B42" s="59"/>
      <c r="C42" s="66"/>
      <c r="D42" s="59"/>
      <c r="E42" s="66"/>
      <c r="F42" s="59"/>
      <c r="G42" s="66"/>
      <c r="H42" s="59"/>
      <c r="I42" s="66"/>
      <c r="J42" s="59"/>
      <c r="K42" s="66"/>
      <c r="L42" s="59"/>
      <c r="M42" s="66"/>
      <c r="N42" s="59"/>
      <c r="O42" s="66"/>
      <c r="P42" s="59"/>
    </row>
    <row r="43" spans="1:16" ht="12">
      <c r="A43" s="68"/>
      <c r="B43" s="69"/>
      <c r="C43" s="68"/>
      <c r="D43" s="69"/>
      <c r="E43" s="68"/>
      <c r="F43" s="69"/>
      <c r="G43" s="68"/>
      <c r="H43" s="69"/>
      <c r="I43" s="68"/>
      <c r="J43" s="69"/>
      <c r="K43" s="68"/>
      <c r="L43" s="69"/>
      <c r="M43" s="68"/>
      <c r="N43" s="69"/>
      <c r="O43" s="68"/>
      <c r="P43" s="69"/>
    </row>
    <row r="44" spans="1:21" ht="12.75">
      <c r="A44" s="311"/>
      <c r="B44" s="311"/>
      <c r="C44" s="311"/>
      <c r="D44" s="311"/>
      <c r="E44" s="311"/>
      <c r="F44" s="311"/>
      <c r="G44" s="311"/>
      <c r="H44" s="311"/>
      <c r="I44" s="311"/>
      <c r="J44" s="311"/>
      <c r="K44" s="311"/>
      <c r="L44" s="311"/>
      <c r="M44" s="311"/>
      <c r="N44" s="311"/>
      <c r="O44" s="311"/>
      <c r="P44" s="311"/>
      <c r="Q44" s="311"/>
      <c r="R44" s="311"/>
      <c r="S44" s="311"/>
      <c r="T44" s="311"/>
      <c r="U44" s="311"/>
    </row>
    <row r="45" spans="1:21" ht="11.25">
      <c r="A45" s="71"/>
      <c r="B45" s="72"/>
      <c r="C45" s="72"/>
      <c r="D45" s="72"/>
      <c r="E45" s="72"/>
      <c r="F45" s="72"/>
      <c r="G45" s="72"/>
      <c r="H45" s="72"/>
      <c r="I45" s="72"/>
      <c r="J45" s="72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</row>
    <row r="46" spans="1:21" ht="11.25">
      <c r="A46" s="71"/>
      <c r="B46" s="72"/>
      <c r="C46" s="72"/>
      <c r="D46" s="72"/>
      <c r="E46" s="72"/>
      <c r="F46" s="72"/>
      <c r="G46" s="72"/>
      <c r="H46" s="72"/>
      <c r="I46" s="72"/>
      <c r="J46" s="72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</row>
    <row r="47" spans="1:21" ht="11.25">
      <c r="A47" s="71"/>
      <c r="B47" s="72"/>
      <c r="C47" s="72"/>
      <c r="D47" s="72"/>
      <c r="E47" s="72"/>
      <c r="F47" s="72"/>
      <c r="G47" s="72"/>
      <c r="H47" s="72"/>
      <c r="I47" s="72"/>
      <c r="J47" s="72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</row>
    <row r="48" spans="1:21" ht="11.25">
      <c r="A48" s="71"/>
      <c r="B48" s="72"/>
      <c r="C48" s="72"/>
      <c r="D48" s="72"/>
      <c r="E48" s="72"/>
      <c r="F48" s="72"/>
      <c r="G48" s="72"/>
      <c r="H48" s="72"/>
      <c r="I48" s="72"/>
      <c r="J48" s="72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</row>
    <row r="49" spans="1:21" ht="11.25">
      <c r="A49" s="71"/>
      <c r="B49" s="72"/>
      <c r="C49" s="72"/>
      <c r="D49" s="72"/>
      <c r="E49" s="72"/>
      <c r="F49" s="72"/>
      <c r="G49" s="72"/>
      <c r="H49" s="72"/>
      <c r="I49" s="72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</row>
    <row r="50" spans="1:21" ht="11.25">
      <c r="A50" s="71"/>
      <c r="B50" s="72"/>
      <c r="C50" s="72"/>
      <c r="D50" s="72"/>
      <c r="E50" s="72"/>
      <c r="F50" s="72"/>
      <c r="G50" s="72"/>
      <c r="H50" s="72"/>
      <c r="I50" s="72"/>
      <c r="J50" s="72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</row>
    <row r="51" spans="1:21" ht="11.25">
      <c r="A51" s="71"/>
      <c r="B51" s="72"/>
      <c r="C51" s="72"/>
      <c r="D51" s="72"/>
      <c r="E51" s="72"/>
      <c r="F51" s="72"/>
      <c r="G51" s="72"/>
      <c r="H51" s="72"/>
      <c r="I51" s="72"/>
      <c r="J51" s="72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</row>
    <row r="52" spans="1:21" ht="11.25">
      <c r="A52" s="71"/>
      <c r="B52" s="72"/>
      <c r="C52" s="72"/>
      <c r="D52" s="72"/>
      <c r="E52" s="72"/>
      <c r="F52" s="72"/>
      <c r="G52" s="72"/>
      <c r="H52" s="72"/>
      <c r="I52" s="72"/>
      <c r="J52" s="72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</row>
    <row r="53" spans="1:21" ht="11.25">
      <c r="A53" s="71"/>
      <c r="B53" s="72"/>
      <c r="C53" s="72"/>
      <c r="D53" s="72"/>
      <c r="E53" s="72"/>
      <c r="F53" s="72"/>
      <c r="G53" s="72"/>
      <c r="H53" s="72"/>
      <c r="I53" s="72"/>
      <c r="J53" s="72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</row>
    <row r="54" spans="1:21" ht="11.25">
      <c r="A54" s="71"/>
      <c r="B54" s="72"/>
      <c r="C54" s="72"/>
      <c r="D54" s="72"/>
      <c r="E54" s="72"/>
      <c r="F54" s="72"/>
      <c r="G54" s="72"/>
      <c r="H54" s="72"/>
      <c r="I54" s="72"/>
      <c r="J54" s="72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</row>
    <row r="55" spans="1:21" ht="11.25">
      <c r="A55" s="71"/>
      <c r="B55" s="72"/>
      <c r="C55" s="72"/>
      <c r="D55" s="72"/>
      <c r="E55" s="72"/>
      <c r="F55" s="72"/>
      <c r="G55" s="72"/>
      <c r="H55" s="72"/>
      <c r="I55" s="72"/>
      <c r="J55" s="72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</row>
    <row r="56" spans="1:21" ht="11.25">
      <c r="A56" s="71"/>
      <c r="B56" s="72"/>
      <c r="C56" s="72"/>
      <c r="D56" s="72"/>
      <c r="E56" s="72"/>
      <c r="F56" s="72"/>
      <c r="G56" s="72"/>
      <c r="H56" s="72"/>
      <c r="I56" s="72"/>
      <c r="J56" s="72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</row>
    <row r="57" spans="1:21" ht="11.25">
      <c r="A57" s="71"/>
      <c r="B57" s="72"/>
      <c r="C57" s="72"/>
      <c r="D57" s="72"/>
      <c r="E57" s="72"/>
      <c r="F57" s="72"/>
      <c r="G57" s="72"/>
      <c r="H57" s="72"/>
      <c r="I57" s="72"/>
      <c r="J57" s="72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</row>
    <row r="58" spans="1:21" ht="11.25">
      <c r="A58" s="71"/>
      <c r="B58" s="72"/>
      <c r="C58" s="72"/>
      <c r="D58" s="72"/>
      <c r="E58" s="72"/>
      <c r="F58" s="72"/>
      <c r="G58" s="72"/>
      <c r="H58" s="72"/>
      <c r="I58" s="72"/>
      <c r="J58" s="72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</row>
    <row r="59" spans="1:21" ht="11.25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</row>
    <row r="60" spans="1:21" ht="11.25">
      <c r="A60" s="71"/>
      <c r="B60" s="72"/>
      <c r="C60" s="72"/>
      <c r="D60" s="72"/>
      <c r="E60" s="72"/>
      <c r="F60" s="72"/>
      <c r="G60" s="72"/>
      <c r="H60" s="72"/>
      <c r="I60" s="72"/>
      <c r="J60" s="72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</row>
    <row r="61" spans="1:21" ht="11.25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</row>
    <row r="62" spans="1:21" ht="11.25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</row>
    <row r="63" spans="1:21" ht="11.25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</row>
    <row r="64" spans="1:21" ht="11.25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</row>
    <row r="65" spans="1:21" ht="11.25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</row>
    <row r="66" spans="1:21" ht="11.25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</row>
    <row r="67" spans="1:21" ht="11.25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</row>
    <row r="68" spans="1:21" ht="11.25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</row>
    <row r="69" spans="1:21" ht="11.25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</row>
    <row r="70" spans="1:21" ht="11.25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</row>
    <row r="71" spans="1:21" ht="11.25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</row>
    <row r="72" spans="1:21" ht="11.25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</row>
    <row r="73" spans="1:21" ht="11.25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</row>
    <row r="74" spans="1:21" ht="11.25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</row>
    <row r="75" spans="1:21" ht="11.25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</row>
    <row r="76" spans="1:21" ht="11.25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</row>
    <row r="77" spans="1:21" ht="11.25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</row>
    <row r="78" spans="1:21" ht="11.25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</row>
    <row r="79" spans="1:21" ht="11.25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</row>
    <row r="80" spans="1:21" ht="11.25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</row>
  </sheetData>
  <mergeCells count="1">
    <mergeCell ref="A44:U44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80" r:id="rId3"/>
  <headerFooter alignWithMargins="0">
    <oddHeader>&amp;L&amp;G</oddHeader>
  </headerFooter>
  <drawing r:id="rId1"/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"/>
    </sheetView>
  </sheetViews>
  <sheetFormatPr defaultColWidth="11.421875" defaultRowHeight="12.75"/>
  <cols>
    <col min="1" max="1" width="24.28125" style="75" bestFit="1" customWidth="1"/>
    <col min="2" max="2" width="18.7109375" style="75" bestFit="1" customWidth="1"/>
    <col min="3" max="3" width="12.7109375" style="75" bestFit="1" customWidth="1"/>
    <col min="4" max="4" width="13.8515625" style="75" bestFit="1" customWidth="1"/>
    <col min="5" max="6" width="13.140625" style="75" bestFit="1" customWidth="1"/>
    <col min="7" max="7" width="12.7109375" style="75" bestFit="1" customWidth="1"/>
    <col min="8" max="16384" width="11.421875" style="75" customWidth="1"/>
  </cols>
  <sheetData>
    <row r="1" spans="1:3" ht="12.75">
      <c r="A1" s="250"/>
      <c r="B1" s="251" t="s">
        <v>23</v>
      </c>
      <c r="C1" s="251" t="s">
        <v>72</v>
      </c>
    </row>
    <row r="2" ht="15.75" customHeight="1"/>
    <row r="3" spans="1:3" ht="12.75">
      <c r="A3" s="251" t="s">
        <v>145</v>
      </c>
      <c r="B3" s="252">
        <v>345</v>
      </c>
      <c r="C3" s="252">
        <v>9</v>
      </c>
    </row>
    <row r="4" spans="1:3" ht="12.75">
      <c r="A4" s="251" t="s">
        <v>149</v>
      </c>
      <c r="B4" s="253">
        <v>7232</v>
      </c>
      <c r="C4" s="252">
        <v>68</v>
      </c>
    </row>
    <row r="5" spans="1:3" ht="12.75">
      <c r="A5" s="251" t="s">
        <v>146</v>
      </c>
      <c r="B5" s="253">
        <v>5409</v>
      </c>
      <c r="C5" s="252">
        <v>196</v>
      </c>
    </row>
    <row r="6" spans="1:3" ht="12.75">
      <c r="A6" s="251" t="s">
        <v>142</v>
      </c>
      <c r="B6" s="75">
        <v>24650</v>
      </c>
      <c r="C6" s="75">
        <v>209</v>
      </c>
    </row>
    <row r="7" spans="1:3" ht="12.75">
      <c r="A7" s="251" t="s">
        <v>148</v>
      </c>
      <c r="B7" s="253">
        <v>15748</v>
      </c>
      <c r="C7" s="252">
        <v>243</v>
      </c>
    </row>
    <row r="8" spans="1:3" ht="12.75">
      <c r="A8" s="251" t="s">
        <v>138</v>
      </c>
      <c r="B8" s="253">
        <v>25200</v>
      </c>
      <c r="C8" s="252">
        <v>320</v>
      </c>
    </row>
    <row r="9" spans="1:3" ht="12.75">
      <c r="A9" s="251" t="s">
        <v>144</v>
      </c>
      <c r="B9" s="253">
        <v>81730</v>
      </c>
      <c r="C9" s="253">
        <v>1617</v>
      </c>
    </row>
    <row r="10" spans="1:3" ht="12.75">
      <c r="A10" s="251" t="s">
        <v>147</v>
      </c>
      <c r="B10" s="253">
        <v>120220</v>
      </c>
      <c r="C10" s="253">
        <v>2233</v>
      </c>
    </row>
    <row r="11" spans="1:3" ht="12.75">
      <c r="A11" s="251" t="s">
        <v>143</v>
      </c>
      <c r="B11" s="253">
        <v>251293</v>
      </c>
      <c r="C11" s="253">
        <v>16424</v>
      </c>
    </row>
    <row r="36" ht="12.75" customHeight="1"/>
  </sheetData>
  <printOptions/>
  <pageMargins left="0.1968503937007874" right="0.1968503937007874" top="1.062992125984252" bottom="0.984251968503937" header="0" footer="0"/>
  <pageSetup fitToHeight="4" horizontalDpi="600" verticalDpi="600" orientation="portrait" paperSize="9" scale="60" r:id="rId3"/>
  <headerFooter alignWithMargins="0">
    <oddHeader>&amp;L&amp;G</oddHeader>
  </headerFooter>
  <drawing r:id="rId1"/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3:I107"/>
  <sheetViews>
    <sheetView workbookViewId="0" topLeftCell="A1">
      <selection activeCell="A1" sqref="A1"/>
    </sheetView>
  </sheetViews>
  <sheetFormatPr defaultColWidth="11.421875" defaultRowHeight="12.75"/>
  <cols>
    <col min="1" max="1" width="12.421875" style="75" customWidth="1"/>
    <col min="2" max="2" width="9.140625" style="75" bestFit="1" customWidth="1"/>
    <col min="3" max="16384" width="11.421875" style="75" customWidth="1"/>
  </cols>
  <sheetData>
    <row r="1" ht="14.25" customHeight="1"/>
    <row r="2" ht="18" customHeight="1"/>
    <row r="3" spans="2:3" ht="15" customHeight="1">
      <c r="B3" s="262" t="s">
        <v>133</v>
      </c>
      <c r="C3" s="263" t="s">
        <v>73</v>
      </c>
    </row>
    <row r="4" spans="2:3" ht="12.75">
      <c r="B4" s="250" t="s">
        <v>131</v>
      </c>
      <c r="C4" s="264">
        <v>77</v>
      </c>
    </row>
    <row r="5" spans="2:3" ht="12.75">
      <c r="B5" s="250" t="s">
        <v>139</v>
      </c>
      <c r="C5" s="264">
        <v>80</v>
      </c>
    </row>
    <row r="6" spans="2:3" ht="12.75">
      <c r="B6" s="250" t="s">
        <v>129</v>
      </c>
      <c r="C6" s="264">
        <v>80</v>
      </c>
    </row>
    <row r="7" spans="2:3" ht="15.75" customHeight="1">
      <c r="B7" s="250" t="s">
        <v>123</v>
      </c>
      <c r="C7" s="264">
        <v>91</v>
      </c>
    </row>
    <row r="8" spans="2:3" ht="12.75">
      <c r="B8" s="250" t="s">
        <v>118</v>
      </c>
      <c r="C8" s="264">
        <v>92</v>
      </c>
    </row>
    <row r="9" spans="2:3" ht="12.75">
      <c r="B9" s="250" t="s">
        <v>128</v>
      </c>
      <c r="C9" s="264">
        <v>94</v>
      </c>
    </row>
    <row r="10" spans="2:3" ht="12.75">
      <c r="B10" s="250" t="s">
        <v>114</v>
      </c>
      <c r="C10" s="264">
        <v>97</v>
      </c>
    </row>
    <row r="11" spans="2:3" ht="12.75">
      <c r="B11" s="250" t="s">
        <v>140</v>
      </c>
      <c r="C11" s="264">
        <v>109</v>
      </c>
    </row>
    <row r="12" spans="2:3" ht="12.75">
      <c r="B12" s="250" t="s">
        <v>127</v>
      </c>
      <c r="C12" s="264">
        <v>113</v>
      </c>
    </row>
    <row r="13" spans="2:3" ht="12.75">
      <c r="B13" s="250" t="s">
        <v>141</v>
      </c>
      <c r="C13" s="264">
        <v>127</v>
      </c>
    </row>
    <row r="14" spans="2:3" ht="12.75">
      <c r="B14" s="250" t="s">
        <v>132</v>
      </c>
      <c r="C14" s="264">
        <v>136</v>
      </c>
    </row>
    <row r="15" spans="2:3" ht="12.75">
      <c r="B15" s="250" t="s">
        <v>122</v>
      </c>
      <c r="C15" s="264">
        <v>137</v>
      </c>
    </row>
    <row r="16" spans="2:3" ht="12.75">
      <c r="B16" s="250" t="s">
        <v>117</v>
      </c>
      <c r="C16" s="264">
        <v>138</v>
      </c>
    </row>
    <row r="17" spans="2:3" ht="12.75">
      <c r="B17" s="250" t="s">
        <v>130</v>
      </c>
      <c r="C17" s="264">
        <v>142</v>
      </c>
    </row>
    <row r="18" spans="2:3" ht="12.75">
      <c r="B18" s="250" t="s">
        <v>134</v>
      </c>
      <c r="C18" s="264">
        <v>144</v>
      </c>
    </row>
    <row r="19" spans="2:3" ht="12.75">
      <c r="B19" s="250" t="s">
        <v>126</v>
      </c>
      <c r="C19" s="264">
        <v>184</v>
      </c>
    </row>
    <row r="20" spans="2:3" ht="12.75">
      <c r="B20" s="250" t="s">
        <v>116</v>
      </c>
      <c r="C20" s="264">
        <v>207</v>
      </c>
    </row>
    <row r="21" spans="2:3" ht="12.75">
      <c r="B21" s="250" t="s">
        <v>113</v>
      </c>
      <c r="C21" s="264">
        <v>209</v>
      </c>
    </row>
    <row r="22" spans="2:3" ht="12.75">
      <c r="B22" s="250" t="s">
        <v>119</v>
      </c>
      <c r="C22" s="264">
        <v>235</v>
      </c>
    </row>
    <row r="23" spans="2:3" ht="12.75">
      <c r="B23" s="250" t="s">
        <v>125</v>
      </c>
      <c r="C23" s="264">
        <v>608</v>
      </c>
    </row>
    <row r="24" spans="2:3" ht="12.75">
      <c r="B24" s="250" t="s">
        <v>124</v>
      </c>
      <c r="C24" s="264">
        <v>798</v>
      </c>
    </row>
    <row r="25" spans="2:3" ht="12.75">
      <c r="B25" s="250" t="s">
        <v>121</v>
      </c>
      <c r="C25" s="160">
        <v>1114</v>
      </c>
    </row>
    <row r="26" spans="2:3" ht="12.75">
      <c r="B26" s="250" t="s">
        <v>120</v>
      </c>
      <c r="C26" s="160">
        <v>1251</v>
      </c>
    </row>
    <row r="27" spans="2:3" ht="12.75">
      <c r="B27" s="250" t="s">
        <v>101</v>
      </c>
      <c r="C27" s="160">
        <v>1617</v>
      </c>
    </row>
    <row r="28" spans="2:4" ht="12.75">
      <c r="B28" s="250" t="s">
        <v>115</v>
      </c>
      <c r="C28" s="160">
        <v>1750</v>
      </c>
      <c r="D28" s="75">
        <v>12592</v>
      </c>
    </row>
    <row r="29" ht="12.75">
      <c r="C29" s="54"/>
    </row>
    <row r="30" spans="2:3" ht="12.75">
      <c r="B30" s="54"/>
      <c r="C30" s="54"/>
    </row>
    <row r="31" ht="12.75"/>
    <row r="32" spans="2:3" ht="12.75">
      <c r="B32" s="54"/>
      <c r="C32" s="54"/>
    </row>
    <row r="38" spans="1:9" ht="12.75">
      <c r="A38" s="312"/>
      <c r="B38" s="313"/>
      <c r="C38" s="313"/>
      <c r="D38" s="313"/>
      <c r="E38" s="313"/>
      <c r="F38" s="313"/>
      <c r="G38" s="313"/>
      <c r="H38" s="313"/>
      <c r="I38" s="313"/>
    </row>
    <row r="39" ht="18">
      <c r="A39" s="265"/>
    </row>
    <row r="40" ht="12.75">
      <c r="A40" s="81"/>
    </row>
    <row r="41" ht="12.75">
      <c r="A41" s="81"/>
    </row>
    <row r="42" spans="1:2" ht="12.75">
      <c r="A42" s="82"/>
      <c r="B42" s="83"/>
    </row>
    <row r="43" ht="12.75">
      <c r="B43" s="84"/>
    </row>
    <row r="44" ht="12.75">
      <c r="B44" s="84"/>
    </row>
    <row r="45" ht="12.75">
      <c r="B45" s="84"/>
    </row>
    <row r="46" ht="12.75">
      <c r="B46" s="84"/>
    </row>
    <row r="47" ht="12.75">
      <c r="B47" s="84"/>
    </row>
    <row r="48" ht="12.75">
      <c r="B48" s="84"/>
    </row>
    <row r="49" ht="12.75">
      <c r="B49" s="84"/>
    </row>
    <row r="50" ht="12.75">
      <c r="B50" s="84"/>
    </row>
    <row r="51" spans="1:2" ht="12.75">
      <c r="A51" s="82"/>
      <c r="B51" s="83"/>
    </row>
    <row r="52" spans="1:2" ht="12.75">
      <c r="A52" s="82"/>
      <c r="B52" s="83"/>
    </row>
    <row r="53" spans="1:2" ht="12.75">
      <c r="A53" s="82"/>
      <c r="B53" s="83"/>
    </row>
    <row r="54" ht="12.75">
      <c r="B54" s="84"/>
    </row>
    <row r="55" ht="12.75">
      <c r="B55" s="84"/>
    </row>
    <row r="56" spans="1:2" ht="12.75">
      <c r="A56" s="82"/>
      <c r="B56" s="83"/>
    </row>
    <row r="57" spans="1:2" ht="12.75">
      <c r="A57" s="82"/>
      <c r="B57" s="83"/>
    </row>
    <row r="58" spans="1:2" ht="12.75">
      <c r="A58" s="82"/>
      <c r="B58" s="83"/>
    </row>
    <row r="59" spans="1:2" ht="12.75">
      <c r="A59" s="82"/>
      <c r="B59" s="83"/>
    </row>
    <row r="60" spans="1:2" ht="12.75">
      <c r="A60" s="82"/>
      <c r="B60" s="83"/>
    </row>
    <row r="61" spans="1:2" ht="12.75">
      <c r="A61" s="82"/>
      <c r="B61" s="83"/>
    </row>
    <row r="62" spans="1:2" ht="12.75">
      <c r="A62" s="82"/>
      <c r="B62" s="83"/>
    </row>
    <row r="63" spans="1:2" ht="12.75">
      <c r="A63" s="82"/>
      <c r="B63" s="83"/>
    </row>
    <row r="64" spans="1:2" ht="12.75">
      <c r="A64" s="82"/>
      <c r="B64" s="83"/>
    </row>
    <row r="65" spans="1:2" ht="12.75">
      <c r="A65" s="82"/>
      <c r="B65" s="83"/>
    </row>
    <row r="66" spans="1:2" ht="12.75">
      <c r="A66" s="82"/>
      <c r="B66" s="83"/>
    </row>
    <row r="67" ht="12.75">
      <c r="A67" s="81"/>
    </row>
    <row r="68" ht="12.75">
      <c r="A68" s="81"/>
    </row>
    <row r="69" ht="12.75">
      <c r="A69" s="81"/>
    </row>
    <row r="70" ht="12.75">
      <c r="A70" s="81"/>
    </row>
    <row r="71" ht="12.75">
      <c r="A71" s="81"/>
    </row>
    <row r="72" ht="12.75">
      <c r="A72" s="81"/>
    </row>
    <row r="73" ht="12.75">
      <c r="A73" s="81"/>
    </row>
    <row r="74" ht="12.75">
      <c r="A74" s="81"/>
    </row>
    <row r="75" ht="12.75">
      <c r="A75" s="81"/>
    </row>
    <row r="76" ht="12.75">
      <c r="A76" s="81"/>
    </row>
    <row r="77" ht="12.75">
      <c r="A77" s="81"/>
    </row>
    <row r="78" ht="12.75">
      <c r="A78" s="81"/>
    </row>
    <row r="79" ht="12.75">
      <c r="A79" s="81"/>
    </row>
    <row r="80" ht="12.75">
      <c r="A80" s="81"/>
    </row>
    <row r="81" ht="12.75">
      <c r="A81" s="81"/>
    </row>
    <row r="82" ht="12.75">
      <c r="A82" s="81"/>
    </row>
    <row r="83" ht="12.75">
      <c r="A83" s="81"/>
    </row>
    <row r="84" ht="12.75">
      <c r="A84" s="81"/>
    </row>
    <row r="85" ht="12.75">
      <c r="A85" s="81"/>
    </row>
    <row r="86" ht="12.75">
      <c r="A86" s="81"/>
    </row>
    <row r="87" ht="12.75">
      <c r="A87" s="81"/>
    </row>
    <row r="88" ht="12.75">
      <c r="A88" s="81"/>
    </row>
    <row r="89" ht="12.75">
      <c r="A89" s="81"/>
    </row>
    <row r="90" ht="12.75">
      <c r="A90" s="81"/>
    </row>
    <row r="91" ht="12.75">
      <c r="A91" s="81"/>
    </row>
    <row r="92" ht="12.75">
      <c r="A92" s="81"/>
    </row>
    <row r="93" ht="12.75">
      <c r="A93" s="81"/>
    </row>
    <row r="94" ht="12.75">
      <c r="A94" s="81"/>
    </row>
    <row r="95" ht="12.75">
      <c r="A95" s="81"/>
    </row>
    <row r="96" ht="12.75">
      <c r="A96" s="81"/>
    </row>
    <row r="97" ht="12.75">
      <c r="A97" s="81"/>
    </row>
    <row r="98" ht="12.75">
      <c r="A98" s="81"/>
    </row>
    <row r="99" ht="12.75">
      <c r="A99" s="81"/>
    </row>
    <row r="100" ht="12.75">
      <c r="A100" s="81"/>
    </row>
    <row r="101" ht="12.75">
      <c r="A101" s="81"/>
    </row>
    <row r="102" ht="12.75">
      <c r="A102" s="81"/>
    </row>
    <row r="103" ht="12.75">
      <c r="A103" s="81"/>
    </row>
    <row r="104" ht="12.75">
      <c r="A104" s="81"/>
    </row>
    <row r="105" ht="12.75">
      <c r="A105" s="81"/>
    </row>
    <row r="106" ht="12.75">
      <c r="A106" s="81"/>
    </row>
    <row r="107" ht="12.75">
      <c r="A107" s="81"/>
    </row>
  </sheetData>
  <mergeCells count="1">
    <mergeCell ref="A38:I38"/>
  </mergeCells>
  <printOptions/>
  <pageMargins left="0.73" right="0.7874015748031497" top="0.984251968503937" bottom="0.984251968503937" header="0.27" footer="0"/>
  <pageSetup horizontalDpi="600" verticalDpi="600" orientation="portrait" paperSize="9" scale="70" r:id="rId5"/>
  <headerFooter alignWithMargins="0">
    <oddHeader>&amp;L&amp;G</oddHeader>
  </headerFooter>
  <drawing r:id="rId3"/>
  <legacyDrawing r:id="rId2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250"/>
  <sheetViews>
    <sheetView zoomScale="75" zoomScaleNormal="75" workbookViewId="0" topLeftCell="A1">
      <selection activeCell="A1" sqref="A1:U1"/>
    </sheetView>
  </sheetViews>
  <sheetFormatPr defaultColWidth="11.421875" defaultRowHeight="12.75"/>
  <cols>
    <col min="1" max="1" width="24.57421875" style="0" customWidth="1"/>
    <col min="2" max="2" width="13.140625" style="0" bestFit="1" customWidth="1"/>
    <col min="3" max="3" width="7.140625" style="0" bestFit="1" customWidth="1"/>
    <col min="4" max="4" width="13.421875" style="0" bestFit="1" customWidth="1"/>
    <col min="5" max="5" width="7.140625" style="0" bestFit="1" customWidth="1"/>
    <col min="6" max="6" width="13.140625" style="0" bestFit="1" customWidth="1"/>
    <col min="7" max="7" width="7.140625" style="0" bestFit="1" customWidth="1"/>
    <col min="8" max="8" width="12.28125" style="0" bestFit="1" customWidth="1"/>
    <col min="9" max="9" width="7.140625" style="0" bestFit="1" customWidth="1"/>
    <col min="10" max="10" width="13.140625" style="0" bestFit="1" customWidth="1"/>
    <col min="11" max="11" width="7.140625" style="0" bestFit="1" customWidth="1"/>
    <col min="12" max="12" width="13.140625" style="0" bestFit="1" customWidth="1"/>
    <col min="13" max="13" width="7.140625" style="0" bestFit="1" customWidth="1"/>
    <col min="14" max="14" width="13.8515625" style="0" bestFit="1" customWidth="1"/>
    <col min="15" max="15" width="7.140625" style="0" bestFit="1" customWidth="1"/>
    <col min="16" max="16" width="13.140625" style="0" bestFit="1" customWidth="1"/>
    <col min="17" max="17" width="7.140625" style="0" bestFit="1" customWidth="1"/>
    <col min="18" max="18" width="14.28125" style="0" bestFit="1" customWidth="1"/>
    <col min="19" max="19" width="7.140625" style="0" bestFit="1" customWidth="1"/>
    <col min="20" max="20" width="15.57421875" style="0" bestFit="1" customWidth="1"/>
    <col min="21" max="21" width="7.140625" style="0" bestFit="1" customWidth="1"/>
    <col min="22" max="56" width="11.421875" style="17" customWidth="1"/>
  </cols>
  <sheetData>
    <row r="1" spans="1:21" ht="20.25">
      <c r="A1" s="293" t="s">
        <v>159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5"/>
    </row>
    <row r="2" spans="1:21" ht="15">
      <c r="A2" s="22"/>
      <c r="B2" s="290" t="s">
        <v>14</v>
      </c>
      <c r="C2" s="290"/>
      <c r="D2" s="290" t="s">
        <v>17</v>
      </c>
      <c r="E2" s="290"/>
      <c r="F2" s="290" t="s">
        <v>16</v>
      </c>
      <c r="G2" s="290"/>
      <c r="H2" s="290" t="s">
        <v>15</v>
      </c>
      <c r="I2" s="290"/>
      <c r="J2" s="290" t="s">
        <v>12</v>
      </c>
      <c r="K2" s="290"/>
      <c r="L2" s="290" t="s">
        <v>13</v>
      </c>
      <c r="M2" s="290"/>
      <c r="N2" s="290" t="s">
        <v>18</v>
      </c>
      <c r="O2" s="290"/>
      <c r="P2" s="290" t="s">
        <v>19</v>
      </c>
      <c r="Q2" s="290"/>
      <c r="R2" s="290" t="s">
        <v>20</v>
      </c>
      <c r="S2" s="291"/>
      <c r="T2" s="290" t="s">
        <v>21</v>
      </c>
      <c r="U2" s="291"/>
    </row>
    <row r="3" spans="1:21" ht="13.5" thickBot="1">
      <c r="A3" s="23" t="s">
        <v>22</v>
      </c>
      <c r="B3" s="24" t="s">
        <v>23</v>
      </c>
      <c r="C3" s="24" t="s">
        <v>29</v>
      </c>
      <c r="D3" s="24" t="s">
        <v>23</v>
      </c>
      <c r="E3" s="24" t="s">
        <v>29</v>
      </c>
      <c r="F3" s="24" t="s">
        <v>23</v>
      </c>
      <c r="G3" s="24" t="s">
        <v>29</v>
      </c>
      <c r="H3" s="24" t="s">
        <v>23</v>
      </c>
      <c r="I3" s="24" t="s">
        <v>29</v>
      </c>
      <c r="J3" s="24" t="s">
        <v>23</v>
      </c>
      <c r="K3" s="24" t="s">
        <v>29</v>
      </c>
      <c r="L3" s="24" t="s">
        <v>23</v>
      </c>
      <c r="M3" s="24" t="s">
        <v>29</v>
      </c>
      <c r="N3" s="24" t="s">
        <v>23</v>
      </c>
      <c r="O3" s="24" t="s">
        <v>29</v>
      </c>
      <c r="P3" s="24" t="s">
        <v>23</v>
      </c>
      <c r="Q3" s="24" t="s">
        <v>29</v>
      </c>
      <c r="R3" s="24" t="s">
        <v>23</v>
      </c>
      <c r="S3" s="24" t="s">
        <v>29</v>
      </c>
      <c r="T3" s="25" t="s">
        <v>23</v>
      </c>
      <c r="U3" s="87" t="s">
        <v>29</v>
      </c>
    </row>
    <row r="4" spans="1:21" ht="12.75">
      <c r="A4" s="26" t="s">
        <v>24</v>
      </c>
      <c r="B4" s="88">
        <v>7098</v>
      </c>
      <c r="C4" s="28">
        <f>B4/$B$14</f>
        <v>0.05398457583547558</v>
      </c>
      <c r="D4" s="89">
        <v>12925</v>
      </c>
      <c r="E4" s="28">
        <f>D4/$D$14</f>
        <v>0.05237437241927053</v>
      </c>
      <c r="F4" s="90">
        <v>7615</v>
      </c>
      <c r="G4" s="28">
        <f>F4/$F$14</f>
        <v>0.048995007206094295</v>
      </c>
      <c r="H4" s="89">
        <v>6785</v>
      </c>
      <c r="I4" s="28">
        <f>H4/$H$14</f>
        <v>0.04012632251272983</v>
      </c>
      <c r="J4" s="90">
        <v>4569</v>
      </c>
      <c r="K4" s="28">
        <f>J4/$J$14</f>
        <v>0.04760118768557587</v>
      </c>
      <c r="L4" s="89">
        <v>6014</v>
      </c>
      <c r="M4" s="28">
        <f>L4/$L$14</f>
        <v>0.044374266762095195</v>
      </c>
      <c r="N4" s="90">
        <v>15587</v>
      </c>
      <c r="O4" s="28">
        <f>N4/$N$14</f>
        <v>0.05300258433079434</v>
      </c>
      <c r="P4" s="89">
        <v>19735</v>
      </c>
      <c r="Q4" s="28">
        <f>P4/$P$14</f>
        <v>0.05289069702622157</v>
      </c>
      <c r="R4" s="89">
        <v>80328</v>
      </c>
      <c r="S4" s="28">
        <f>R4/$R$14</f>
        <v>0.05015797689665938</v>
      </c>
      <c r="T4" s="91">
        <v>424058</v>
      </c>
      <c r="U4" s="28">
        <f>T4/$T$14</f>
        <v>0.05405097431400341</v>
      </c>
    </row>
    <row r="5" spans="1:21" ht="12.75">
      <c r="A5" s="29">
        <v>1</v>
      </c>
      <c r="B5" s="88">
        <v>7361</v>
      </c>
      <c r="C5" s="28">
        <f>B5/$B$14</f>
        <v>0.055984849637212696</v>
      </c>
      <c r="D5" s="88">
        <v>14297</v>
      </c>
      <c r="E5" s="28">
        <f>D5/$D$14</f>
        <v>0.05793395763855402</v>
      </c>
      <c r="F5" s="92">
        <v>8159</v>
      </c>
      <c r="G5" s="28">
        <f>F5/$F$14</f>
        <v>0.052495110150298535</v>
      </c>
      <c r="H5" s="88">
        <v>8945</v>
      </c>
      <c r="I5" s="28">
        <f>H5/$H$14</f>
        <v>0.052900509193274624</v>
      </c>
      <c r="J5" s="92">
        <v>5321</v>
      </c>
      <c r="K5" s="28">
        <f>J5/$J$14</f>
        <v>0.05543574516851591</v>
      </c>
      <c r="L5" s="88">
        <v>6579</v>
      </c>
      <c r="M5" s="28">
        <f>L5/$L$14</f>
        <v>0.048543116233426054</v>
      </c>
      <c r="N5" s="92">
        <v>17372</v>
      </c>
      <c r="O5" s="28">
        <f>N5/$N$14</f>
        <v>0.059072361262241566</v>
      </c>
      <c r="P5" s="88">
        <v>21694</v>
      </c>
      <c r="Q5" s="28">
        <f>P5/$P$14</f>
        <v>0.05814090606976694</v>
      </c>
      <c r="R5" s="88">
        <v>89728</v>
      </c>
      <c r="S5" s="28">
        <f>R5/$R$14</f>
        <v>0.056027474242897286</v>
      </c>
      <c r="T5" s="92">
        <v>462458</v>
      </c>
      <c r="U5" s="28">
        <f>T5/$T$14</f>
        <v>0.05894548736093975</v>
      </c>
    </row>
    <row r="6" spans="1:21" ht="12.75">
      <c r="A6" s="29">
        <v>2</v>
      </c>
      <c r="B6" s="88">
        <v>7432</v>
      </c>
      <c r="C6" s="28">
        <f>B6/$B$14</f>
        <v>0.05652484750764363</v>
      </c>
      <c r="D6" s="88">
        <v>14119</v>
      </c>
      <c r="E6" s="28">
        <f>D6/$D$14</f>
        <v>0.057212670343340856</v>
      </c>
      <c r="F6" s="92">
        <v>8114</v>
      </c>
      <c r="G6" s="28">
        <f>F6/$F$14</f>
        <v>0.05220557957586988</v>
      </c>
      <c r="H6" s="88">
        <v>8930</v>
      </c>
      <c r="I6" s="28">
        <f>H6/$H$14</f>
        <v>0.052811799563548624</v>
      </c>
      <c r="J6" s="92">
        <v>5251</v>
      </c>
      <c r="K6" s="28">
        <f>J6/$J$14</f>
        <v>0.054706464551752876</v>
      </c>
      <c r="L6" s="88">
        <v>6789</v>
      </c>
      <c r="M6" s="28">
        <f>L6/$L$14</f>
        <v>0.050092600107726024</v>
      </c>
      <c r="N6" s="92">
        <v>16958</v>
      </c>
      <c r="O6" s="28">
        <f>N6/$N$14</f>
        <v>0.057664581066376494</v>
      </c>
      <c r="P6" s="88">
        <v>21502</v>
      </c>
      <c r="Q6" s="28">
        <f>P6/$P$14</f>
        <v>0.057626337342681334</v>
      </c>
      <c r="R6" s="88">
        <v>89095</v>
      </c>
      <c r="S6" s="28">
        <f>R6/$R$14</f>
        <v>0.05563221979394318</v>
      </c>
      <c r="T6" s="92">
        <v>457946</v>
      </c>
      <c r="U6" s="28">
        <f>T6/$T$14</f>
        <v>0.05837038207792473</v>
      </c>
    </row>
    <row r="7" spans="1:21" ht="12.75">
      <c r="A7" s="30" t="s">
        <v>25</v>
      </c>
      <c r="B7" s="31">
        <f aca="true" t="shared" si="0" ref="B7:U7">B4+B5+B6</f>
        <v>21891</v>
      </c>
      <c r="C7" s="43">
        <f>C4+C5+C6</f>
        <v>0.1664942729803319</v>
      </c>
      <c r="D7" s="31">
        <f t="shared" si="0"/>
        <v>41341</v>
      </c>
      <c r="E7" s="43">
        <f t="shared" si="0"/>
        <v>0.1675210004011654</v>
      </c>
      <c r="F7" s="31">
        <f t="shared" si="0"/>
        <v>23888</v>
      </c>
      <c r="G7" s="43">
        <f t="shared" si="0"/>
        <v>0.1536956969322627</v>
      </c>
      <c r="H7" s="31">
        <f t="shared" si="0"/>
        <v>24660</v>
      </c>
      <c r="I7" s="43">
        <f t="shared" si="0"/>
        <v>0.14583863126955307</v>
      </c>
      <c r="J7" s="31">
        <f t="shared" si="0"/>
        <v>15141</v>
      </c>
      <c r="K7" s="43">
        <f t="shared" si="0"/>
        <v>0.15774339740584464</v>
      </c>
      <c r="L7" s="31">
        <f t="shared" si="0"/>
        <v>19382</v>
      </c>
      <c r="M7" s="41">
        <f t="shared" si="0"/>
        <v>0.14300998310324725</v>
      </c>
      <c r="N7" s="31">
        <f t="shared" si="0"/>
        <v>49917</v>
      </c>
      <c r="O7" s="43">
        <f t="shared" si="0"/>
        <v>0.1697395266594124</v>
      </c>
      <c r="P7" s="31">
        <f t="shared" si="0"/>
        <v>62931</v>
      </c>
      <c r="Q7" s="43">
        <f t="shared" si="0"/>
        <v>0.16865794043866983</v>
      </c>
      <c r="R7" s="31">
        <f t="shared" si="0"/>
        <v>259151</v>
      </c>
      <c r="S7" s="43">
        <f t="shared" si="0"/>
        <v>0.16181767093349983</v>
      </c>
      <c r="T7" s="31">
        <f t="shared" si="0"/>
        <v>1344462</v>
      </c>
      <c r="U7" s="43">
        <f t="shared" si="0"/>
        <v>0.17136684375286787</v>
      </c>
    </row>
    <row r="8" spans="1:21" ht="12.75">
      <c r="A8" s="29">
        <v>3</v>
      </c>
      <c r="B8" s="88">
        <v>7376</v>
      </c>
      <c r="C8" s="28">
        <f>B8/$B$14</f>
        <v>0.056098933694345994</v>
      </c>
      <c r="D8" s="88">
        <v>13900</v>
      </c>
      <c r="E8" s="28">
        <f>D8/$D$14</f>
        <v>0.05632524383967972</v>
      </c>
      <c r="F8" s="92">
        <v>8221</v>
      </c>
      <c r="G8" s="28">
        <f>F8/$F$14</f>
        <v>0.05289401894173358</v>
      </c>
      <c r="H8" s="88">
        <v>8762</v>
      </c>
      <c r="I8" s="28">
        <f>H8/$H$14</f>
        <v>0.05181825171061736</v>
      </c>
      <c r="J8" s="92">
        <v>5316</v>
      </c>
      <c r="K8" s="28">
        <f>J8/$J$14</f>
        <v>0.05538365369588998</v>
      </c>
      <c r="L8" s="88">
        <v>6811</v>
      </c>
      <c r="M8" s="28">
        <f>L8/$L$14</f>
        <v>0.05025492698979554</v>
      </c>
      <c r="N8" s="92">
        <v>16839</v>
      </c>
      <c r="O8" s="28">
        <f>N8/$N$14</f>
        <v>0.05725992927094668</v>
      </c>
      <c r="P8" s="88">
        <v>21403</v>
      </c>
      <c r="Q8" s="28">
        <f>P8/$P$14</f>
        <v>0.057361012842777816</v>
      </c>
      <c r="R8" s="88">
        <v>88628</v>
      </c>
      <c r="S8" s="28">
        <f>R8/$R$14</f>
        <v>0.05534061817046519</v>
      </c>
      <c r="T8" s="92">
        <v>455456</v>
      </c>
      <c r="U8" s="28">
        <f>T8/$T$14</f>
        <v>0.05805300349753745</v>
      </c>
    </row>
    <row r="9" spans="1:21" ht="12.75">
      <c r="A9" s="29">
        <v>4</v>
      </c>
      <c r="B9" s="88">
        <v>7084</v>
      </c>
      <c r="C9" s="28">
        <f>B9/$B$14</f>
        <v>0.05387809738215117</v>
      </c>
      <c r="D9" s="88">
        <v>13397</v>
      </c>
      <c r="E9" s="28">
        <f>D9/$D$14</f>
        <v>0.054286999404330155</v>
      </c>
      <c r="F9" s="92">
        <v>8033</v>
      </c>
      <c r="G9" s="28">
        <f>F9/$F$14</f>
        <v>0.05168442454189829</v>
      </c>
      <c r="H9" s="88">
        <v>8513</v>
      </c>
      <c r="I9" s="28">
        <f>H9/$H$14</f>
        <v>0.050345671857165666</v>
      </c>
      <c r="J9" s="92">
        <v>5186</v>
      </c>
      <c r="K9" s="28">
        <f>J9/$J$14</f>
        <v>0.054029275407615776</v>
      </c>
      <c r="L9" s="88">
        <v>6668</v>
      </c>
      <c r="M9" s="28">
        <f>L9/$L$14</f>
        <v>0.04919980225634366</v>
      </c>
      <c r="N9" s="92">
        <v>16051</v>
      </c>
      <c r="O9" s="28">
        <f>N9/$N$14</f>
        <v>0.054580386289445046</v>
      </c>
      <c r="P9" s="88">
        <v>20646</v>
      </c>
      <c r="Q9" s="28">
        <f>P9/$P$14</f>
        <v>0.055332218434424645</v>
      </c>
      <c r="R9" s="88">
        <v>85578</v>
      </c>
      <c r="S9" s="28">
        <f>R9/$R$14</f>
        <v>0.05343615360599438</v>
      </c>
      <c r="T9" s="92">
        <v>437609</v>
      </c>
      <c r="U9" s="28">
        <f>T9/$T$14</f>
        <v>0.05577820208220743</v>
      </c>
    </row>
    <row r="10" spans="1:21" ht="12.75">
      <c r="A10" s="29">
        <v>5</v>
      </c>
      <c r="B10" s="88">
        <v>7261</v>
      </c>
      <c r="C10" s="28">
        <f>B10/$B$14</f>
        <v>0.05522428925632406</v>
      </c>
      <c r="D10" s="88">
        <v>13395</v>
      </c>
      <c r="E10" s="28">
        <f>D10/$D$14</f>
        <v>0.05427889505269855</v>
      </c>
      <c r="F10" s="92">
        <v>8019</v>
      </c>
      <c r="G10" s="28">
        <f>F10/$F$14</f>
        <v>0.05159434836318715</v>
      </c>
      <c r="H10" s="88">
        <v>8801</v>
      </c>
      <c r="I10" s="28">
        <f>H10/$H$14</f>
        <v>0.05204889674790497</v>
      </c>
      <c r="J10" s="92">
        <v>5210</v>
      </c>
      <c r="K10" s="28">
        <f>J10/$J$14</f>
        <v>0.054279314476220246</v>
      </c>
      <c r="L10" s="88">
        <v>6694</v>
      </c>
      <c r="M10" s="28">
        <f>L10/$L$14</f>
        <v>0.04939164311697128</v>
      </c>
      <c r="N10" s="92">
        <v>16233</v>
      </c>
      <c r="O10" s="28">
        <f>N10/$N$14</f>
        <v>0.055199265505984765</v>
      </c>
      <c r="P10" s="88">
        <v>20338</v>
      </c>
      <c r="Q10" s="28">
        <f>P10/$P$14</f>
        <v>0.05450676443472481</v>
      </c>
      <c r="R10" s="88">
        <v>85951</v>
      </c>
      <c r="S10" s="28">
        <f>R10/$R$14</f>
        <v>0.05366906025600999</v>
      </c>
      <c r="T10" s="92">
        <v>435054</v>
      </c>
      <c r="U10" s="28">
        <f>T10/$T$14</f>
        <v>0.055452538518797986</v>
      </c>
    </row>
    <row r="11" spans="1:21" ht="12.75">
      <c r="A11" s="32" t="s">
        <v>26</v>
      </c>
      <c r="B11" s="33">
        <f aca="true" t="shared" si="1" ref="B11:U11">B8+B9+B10</f>
        <v>21721</v>
      </c>
      <c r="C11" s="41">
        <f t="shared" si="1"/>
        <v>0.16520132033282123</v>
      </c>
      <c r="D11" s="34">
        <f t="shared" si="1"/>
        <v>40692</v>
      </c>
      <c r="E11" s="41">
        <f t="shared" si="1"/>
        <v>0.16489113829670843</v>
      </c>
      <c r="F11" s="34">
        <f t="shared" si="1"/>
        <v>24273</v>
      </c>
      <c r="G11" s="41">
        <f t="shared" si="1"/>
        <v>0.15617279184681904</v>
      </c>
      <c r="H11" s="34">
        <f t="shared" si="1"/>
        <v>26076</v>
      </c>
      <c r="I11" s="41">
        <f t="shared" si="1"/>
        <v>0.154212820315688</v>
      </c>
      <c r="J11" s="34">
        <f t="shared" si="1"/>
        <v>15712</v>
      </c>
      <c r="K11" s="41">
        <f t="shared" si="1"/>
        <v>0.163692243579726</v>
      </c>
      <c r="L11" s="34">
        <f t="shared" si="1"/>
        <v>20173</v>
      </c>
      <c r="M11" s="41">
        <f t="shared" si="1"/>
        <v>0.1488463723631105</v>
      </c>
      <c r="N11" s="34">
        <f t="shared" si="1"/>
        <v>49123</v>
      </c>
      <c r="O11" s="41">
        <f t="shared" si="1"/>
        <v>0.1670395810663765</v>
      </c>
      <c r="P11" s="34">
        <f t="shared" si="1"/>
        <v>62387</v>
      </c>
      <c r="Q11" s="41">
        <f t="shared" si="1"/>
        <v>0.16719999571192729</v>
      </c>
      <c r="R11" s="34">
        <f t="shared" si="1"/>
        <v>260157</v>
      </c>
      <c r="S11" s="41">
        <f t="shared" si="1"/>
        <v>0.16244583203246957</v>
      </c>
      <c r="T11" s="34">
        <f t="shared" si="1"/>
        <v>1328119</v>
      </c>
      <c r="U11" s="41">
        <f t="shared" si="1"/>
        <v>0.16928374409854285</v>
      </c>
    </row>
    <row r="12" spans="1:21" ht="13.5" thickBot="1">
      <c r="A12" s="93" t="s">
        <v>23</v>
      </c>
      <c r="B12" s="36">
        <f>SUM(B7:B10)</f>
        <v>43612</v>
      </c>
      <c r="C12" s="37">
        <f>C4+C5+C6+C8+C9+C10</f>
        <v>0.3316955933131531</v>
      </c>
      <c r="D12" s="36">
        <f>SUM(D7:D10)</f>
        <v>82033</v>
      </c>
      <c r="E12" s="37">
        <f>E4+E5+E6+E8+E9+E10</f>
        <v>0.33241213869787384</v>
      </c>
      <c r="F12" s="36">
        <f>SUM(F7:F10)</f>
        <v>48161</v>
      </c>
      <c r="G12" s="37">
        <f>G4+G5+G6+G8+G9+G10</f>
        <v>0.30986848877908174</v>
      </c>
      <c r="H12" s="214">
        <f>SUM(H7:H10)</f>
        <v>50736</v>
      </c>
      <c r="I12" s="37">
        <f>I4+I5+I6+I8+I9+I10</f>
        <v>0.30005145158524105</v>
      </c>
      <c r="J12" s="36">
        <f>SUM(J7:J10)</f>
        <v>30853</v>
      </c>
      <c r="K12" s="37">
        <f>K4+K5+K6+K8+K9+K10</f>
        <v>0.32143564098557065</v>
      </c>
      <c r="L12" s="36">
        <f>SUM(L7:L10)</f>
        <v>39555</v>
      </c>
      <c r="M12" s="37">
        <f>M4+M5+M6+M8+M9+M10</f>
        <v>0.29185635546635774</v>
      </c>
      <c r="N12" s="36">
        <f>SUM(N7:N10)</f>
        <v>99040</v>
      </c>
      <c r="O12" s="219">
        <f>O4+O5+O6+O8+O9+O10</f>
        <v>0.3367791077257889</v>
      </c>
      <c r="P12" s="36">
        <f>SUM(P7:P10)</f>
        <v>125318</v>
      </c>
      <c r="Q12" s="37">
        <f>Q4+Q5+Q6+Q8+Q9+Q10</f>
        <v>0.33585793615059706</v>
      </c>
      <c r="R12" s="36">
        <f>SUM(R7:R10)</f>
        <v>519308</v>
      </c>
      <c r="S12" s="37">
        <f>S4+S5+S6+S8+S9+S10</f>
        <v>0.32426350296596934</v>
      </c>
      <c r="T12" s="36">
        <f>SUM(T7:T10)</f>
        <v>2672581</v>
      </c>
      <c r="U12" s="37">
        <f>U4+U5+U6+U8+U9+U10</f>
        <v>0.3406505878514107</v>
      </c>
    </row>
    <row r="13" spans="1:21" ht="13.5" thickBot="1">
      <c r="A13" s="38" t="s">
        <v>31</v>
      </c>
      <c r="B13" s="38">
        <f>B12/R12</f>
        <v>0.08398099008680783</v>
      </c>
      <c r="C13" s="39"/>
      <c r="D13" s="38">
        <f>D12/R12</f>
        <v>0.1579659855037858</v>
      </c>
      <c r="E13" s="39"/>
      <c r="F13" s="38">
        <v>0.09623917997051167</v>
      </c>
      <c r="G13" s="39"/>
      <c r="H13" s="215">
        <v>0.09472949044451186</v>
      </c>
      <c r="I13" s="216"/>
      <c r="J13" s="217">
        <v>0.05940346099851147</v>
      </c>
      <c r="K13" s="218"/>
      <c r="L13" s="217">
        <v>0.08063258812988974</v>
      </c>
      <c r="M13" s="218"/>
      <c r="N13" s="215">
        <v>0.18681878787451234</v>
      </c>
      <c r="O13" s="216"/>
      <c r="P13" s="38">
        <v>0.24420462642238855</v>
      </c>
      <c r="Q13" s="39"/>
      <c r="R13" s="38">
        <v>1</v>
      </c>
      <c r="S13" s="39"/>
      <c r="T13" s="38" t="s">
        <v>27</v>
      </c>
      <c r="U13" s="39"/>
    </row>
    <row r="14" spans="1:56" s="213" customFormat="1" ht="24.75" customHeight="1" thickBot="1">
      <c r="A14" s="247" t="s">
        <v>155</v>
      </c>
      <c r="B14" s="248">
        <v>131482</v>
      </c>
      <c r="C14" s="249"/>
      <c r="D14" s="248">
        <v>246781</v>
      </c>
      <c r="E14" s="220"/>
      <c r="F14" s="248">
        <v>155424</v>
      </c>
      <c r="G14" s="220"/>
      <c r="H14" s="248">
        <v>169091</v>
      </c>
      <c r="I14" s="221"/>
      <c r="J14" s="248">
        <v>95985</v>
      </c>
      <c r="K14" s="221"/>
      <c r="L14" s="248">
        <v>135529</v>
      </c>
      <c r="M14" s="221"/>
      <c r="N14" s="248">
        <v>294080</v>
      </c>
      <c r="O14" s="221"/>
      <c r="P14" s="248">
        <v>373128</v>
      </c>
      <c r="Q14" s="221"/>
      <c r="R14" s="248">
        <v>1601500</v>
      </c>
      <c r="S14" s="221"/>
      <c r="T14" s="248">
        <v>7845520</v>
      </c>
      <c r="U14" s="22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</row>
    <row r="15" spans="1:21" ht="13.5" thickBot="1">
      <c r="A15" s="44"/>
      <c r="B15" s="40"/>
      <c r="C15" s="40"/>
      <c r="D15" s="40"/>
      <c r="E15" s="40"/>
      <c r="F15" s="40"/>
      <c r="G15" s="40"/>
      <c r="H15" s="40"/>
      <c r="I15" s="45"/>
      <c r="J15" s="40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</row>
    <row r="16" spans="1:21" ht="20.25">
      <c r="A16" s="296" t="s">
        <v>160</v>
      </c>
      <c r="B16" s="297"/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98"/>
    </row>
    <row r="17" spans="1:21" ht="15">
      <c r="A17" s="22"/>
      <c r="B17" s="290" t="s">
        <v>14</v>
      </c>
      <c r="C17" s="290"/>
      <c r="D17" s="290" t="s">
        <v>17</v>
      </c>
      <c r="E17" s="290"/>
      <c r="F17" s="290" t="s">
        <v>16</v>
      </c>
      <c r="G17" s="290"/>
      <c r="H17" s="290" t="s">
        <v>15</v>
      </c>
      <c r="I17" s="290"/>
      <c r="J17" s="290" t="s">
        <v>12</v>
      </c>
      <c r="K17" s="290"/>
      <c r="L17" s="290" t="s">
        <v>13</v>
      </c>
      <c r="M17" s="290"/>
      <c r="N17" s="290" t="s">
        <v>18</v>
      </c>
      <c r="O17" s="290"/>
      <c r="P17" s="290" t="s">
        <v>19</v>
      </c>
      <c r="Q17" s="290"/>
      <c r="R17" s="290" t="s">
        <v>20</v>
      </c>
      <c r="S17" s="291"/>
      <c r="T17" s="292" t="s">
        <v>21</v>
      </c>
      <c r="U17" s="291"/>
    </row>
    <row r="18" spans="1:21" ht="13.5" thickBot="1">
      <c r="A18" s="23" t="s">
        <v>22</v>
      </c>
      <c r="B18" s="24" t="s">
        <v>23</v>
      </c>
      <c r="C18" s="24" t="s">
        <v>29</v>
      </c>
      <c r="D18" s="24" t="s">
        <v>23</v>
      </c>
      <c r="E18" s="24" t="s">
        <v>29</v>
      </c>
      <c r="F18" s="24" t="s">
        <v>23</v>
      </c>
      <c r="G18" s="24" t="s">
        <v>29</v>
      </c>
      <c r="H18" s="24" t="s">
        <v>23</v>
      </c>
      <c r="I18" s="24" t="s">
        <v>29</v>
      </c>
      <c r="J18" s="24" t="s">
        <v>23</v>
      </c>
      <c r="K18" s="24" t="s">
        <v>29</v>
      </c>
      <c r="L18" s="24" t="s">
        <v>23</v>
      </c>
      <c r="M18" s="24" t="s">
        <v>29</v>
      </c>
      <c r="N18" s="24" t="s">
        <v>23</v>
      </c>
      <c r="O18" s="24" t="s">
        <v>29</v>
      </c>
      <c r="P18" s="24" t="s">
        <v>23</v>
      </c>
      <c r="Q18" s="24" t="s">
        <v>29</v>
      </c>
      <c r="R18" s="24" t="s">
        <v>23</v>
      </c>
      <c r="S18" s="24" t="s">
        <v>29</v>
      </c>
      <c r="T18" s="25" t="s">
        <v>23</v>
      </c>
      <c r="U18" s="87" t="s">
        <v>29</v>
      </c>
    </row>
    <row r="19" spans="1:21" ht="12.75">
      <c r="A19" s="26" t="s">
        <v>24</v>
      </c>
      <c r="B19" s="89">
        <v>3596</v>
      </c>
      <c r="C19" s="28">
        <f>(B19/$B$29)</f>
        <v>0.05301645338208409</v>
      </c>
      <c r="D19" s="94">
        <v>6707</v>
      </c>
      <c r="E19" s="28">
        <f>(D19/$D$29)</f>
        <v>0.052384932009716244</v>
      </c>
      <c r="F19" s="122">
        <v>3957</v>
      </c>
      <c r="G19" s="28">
        <f>(F19/$F$29)</f>
        <v>0.049389033812204344</v>
      </c>
      <c r="H19" s="92">
        <v>3573</v>
      </c>
      <c r="I19" s="28">
        <f>(H19/$H$29)</f>
        <v>0.04079838313712504</v>
      </c>
      <c r="J19" s="92">
        <v>2396</v>
      </c>
      <c r="K19" s="28">
        <f>(J19/$J$29)</f>
        <v>0.04855018135397459</v>
      </c>
      <c r="L19" s="92">
        <v>3088</v>
      </c>
      <c r="M19" s="28">
        <f>(L19/$L$29)</f>
        <v>0.04420142566774498</v>
      </c>
      <c r="N19" s="92">
        <v>8112</v>
      </c>
      <c r="O19" s="28">
        <f>(N19/$N$29)</f>
        <v>0.05387312719158432</v>
      </c>
      <c r="P19" s="92">
        <v>10270</v>
      </c>
      <c r="Q19" s="28">
        <f>(P19/$P$29)</f>
        <v>0.05350351654076582</v>
      </c>
      <c r="R19" s="92">
        <v>41699</v>
      </c>
      <c r="S19" s="28">
        <f>(R19/$R$29)</f>
        <v>0.05056502005066324</v>
      </c>
      <c r="T19" s="92">
        <v>219780</v>
      </c>
      <c r="U19" s="28">
        <f>(T19/$T$29)</f>
        <v>0.05446266502289102</v>
      </c>
    </row>
    <row r="20" spans="1:21" ht="12.75">
      <c r="A20" s="29">
        <v>1</v>
      </c>
      <c r="B20" s="88">
        <v>3820</v>
      </c>
      <c r="C20" s="28">
        <f>(B20/$B$29)</f>
        <v>0.05631892433803149</v>
      </c>
      <c r="D20" s="88">
        <v>7390</v>
      </c>
      <c r="E20" s="28">
        <f>(D20/$D$29)</f>
        <v>0.05771949419290339</v>
      </c>
      <c r="F20" s="122">
        <v>4190</v>
      </c>
      <c r="G20" s="28">
        <f>(F20/$F$29)</f>
        <v>0.05229720790324392</v>
      </c>
      <c r="H20" s="88">
        <v>4651</v>
      </c>
      <c r="I20" s="28">
        <f>(H20/$H$29)</f>
        <v>0.05310755106934469</v>
      </c>
      <c r="J20" s="92">
        <v>2669</v>
      </c>
      <c r="K20" s="28">
        <f>(J20/$J$29)</f>
        <v>0.054081984154323116</v>
      </c>
      <c r="L20" s="92">
        <v>3398</v>
      </c>
      <c r="M20" s="28">
        <f>(L20/$L$29)</f>
        <v>0.04863874495433855</v>
      </c>
      <c r="N20" s="92">
        <v>8869</v>
      </c>
      <c r="O20" s="28">
        <f>(N20/$N$29)</f>
        <v>0.05890048878971416</v>
      </c>
      <c r="P20" s="92">
        <v>11136</v>
      </c>
      <c r="Q20" s="28">
        <f>(P20/$P$29)</f>
        <v>0.05801510810106798</v>
      </c>
      <c r="R20" s="92">
        <v>46123</v>
      </c>
      <c r="S20" s="28">
        <f>(R20/$R$29)</f>
        <v>0.0559296486677556</v>
      </c>
      <c r="T20" s="92">
        <v>238211</v>
      </c>
      <c r="U20" s="28">
        <f>(T20/$T$29)</f>
        <v>0.059029965864809776</v>
      </c>
    </row>
    <row r="21" spans="1:21" ht="12.75">
      <c r="A21" s="29">
        <v>2</v>
      </c>
      <c r="B21" s="88">
        <v>3835</v>
      </c>
      <c r="C21" s="28">
        <f>(B21/$B$29)</f>
        <v>0.05654007194668868</v>
      </c>
      <c r="D21" s="88">
        <v>7289</v>
      </c>
      <c r="E21" s="28">
        <f>(D21/$D$29)</f>
        <v>0.05693063507064585</v>
      </c>
      <c r="F21" s="122">
        <v>4199</v>
      </c>
      <c r="G21" s="28">
        <f>(F21/$F$29)</f>
        <v>0.05240954080804803</v>
      </c>
      <c r="H21" s="88">
        <v>4634</v>
      </c>
      <c r="I21" s="28">
        <f>(H21/$H$29)</f>
        <v>0.05291343617616497</v>
      </c>
      <c r="J21" s="92">
        <v>2738</v>
      </c>
      <c r="K21" s="28">
        <f>(J21/$J$29)</f>
        <v>0.05548013211485076</v>
      </c>
      <c r="L21" s="92">
        <v>3523</v>
      </c>
      <c r="M21" s="28">
        <f>(L21/$L$29)</f>
        <v>0.05042798660215854</v>
      </c>
      <c r="N21" s="92">
        <v>8750</v>
      </c>
      <c r="O21" s="28">
        <f>(N21/$N$29)</f>
        <v>0.05811019020295399</v>
      </c>
      <c r="P21" s="92">
        <v>10951</v>
      </c>
      <c r="Q21" s="28">
        <f>(P21/$P$29)</f>
        <v>0.05705131544673092</v>
      </c>
      <c r="R21" s="92">
        <v>45919</v>
      </c>
      <c r="S21" s="28">
        <f>(R21/$R$29)</f>
        <v>0.05568227429210306</v>
      </c>
      <c r="T21" s="92">
        <v>236087</v>
      </c>
      <c r="U21" s="28">
        <f>(T21/$T$29)</f>
        <v>0.05850362725115694</v>
      </c>
    </row>
    <row r="22" spans="1:21" ht="12.75">
      <c r="A22" s="30" t="s">
        <v>25</v>
      </c>
      <c r="B22" s="33">
        <f aca="true" t="shared" si="2" ref="B22:U22">B19+B20+B21</f>
        <v>11251</v>
      </c>
      <c r="C22" s="41">
        <f t="shared" si="2"/>
        <v>0.1658754496668043</v>
      </c>
      <c r="D22" s="33">
        <f t="shared" si="2"/>
        <v>21386</v>
      </c>
      <c r="E22" s="41">
        <f t="shared" si="2"/>
        <v>0.16703506127326548</v>
      </c>
      <c r="F22" s="33">
        <f t="shared" si="2"/>
        <v>12346</v>
      </c>
      <c r="G22" s="41">
        <f t="shared" si="2"/>
        <v>0.1540957825234963</v>
      </c>
      <c r="H22" s="33">
        <f t="shared" si="2"/>
        <v>12858</v>
      </c>
      <c r="I22" s="41">
        <f t="shared" si="2"/>
        <v>0.1468193703826347</v>
      </c>
      <c r="J22" s="33">
        <f t="shared" si="2"/>
        <v>7803</v>
      </c>
      <c r="K22" s="41">
        <f t="shared" si="2"/>
        <v>0.15811229762314846</v>
      </c>
      <c r="L22" s="33">
        <f t="shared" si="2"/>
        <v>10009</v>
      </c>
      <c r="M22" s="41">
        <f t="shared" si="2"/>
        <v>0.14326815722424208</v>
      </c>
      <c r="N22" s="33">
        <f t="shared" si="2"/>
        <v>25731</v>
      </c>
      <c r="O22" s="41">
        <f t="shared" si="2"/>
        <v>0.17088380618425247</v>
      </c>
      <c r="P22" s="33">
        <f t="shared" si="2"/>
        <v>32357</v>
      </c>
      <c r="Q22" s="41">
        <f t="shared" si="2"/>
        <v>0.16856994008856474</v>
      </c>
      <c r="R22" s="33">
        <f t="shared" si="2"/>
        <v>133741</v>
      </c>
      <c r="S22" s="41">
        <f t="shared" si="2"/>
        <v>0.1621769430105219</v>
      </c>
      <c r="T22" s="33">
        <f t="shared" si="2"/>
        <v>694078</v>
      </c>
      <c r="U22" s="41">
        <f t="shared" si="2"/>
        <v>0.17199625813885774</v>
      </c>
    </row>
    <row r="23" spans="1:21" ht="12.75">
      <c r="A23" s="29">
        <v>3</v>
      </c>
      <c r="B23" s="88">
        <v>3780</v>
      </c>
      <c r="C23" s="28">
        <f>(B23/$B$29)</f>
        <v>0.05572919738161231</v>
      </c>
      <c r="D23" s="88">
        <v>6707</v>
      </c>
      <c r="E23" s="28">
        <f>(D23/$D$29)</f>
        <v>0.052384932009716244</v>
      </c>
      <c r="F23" s="122">
        <v>4229</v>
      </c>
      <c r="G23" s="28">
        <f>(F23/$F$29)</f>
        <v>0.05278398382406171</v>
      </c>
      <c r="H23" s="88">
        <v>4501</v>
      </c>
      <c r="I23" s="28">
        <f>(H23/$H$29)</f>
        <v>0.0513947726001119</v>
      </c>
      <c r="J23" s="92">
        <v>2700</v>
      </c>
      <c r="K23" s="28">
        <f>(J23/$J$29)</f>
        <v>0.05471013758586452</v>
      </c>
      <c r="L23" s="92">
        <v>3465</v>
      </c>
      <c r="M23" s="28">
        <f>(L23/$L$29)</f>
        <v>0.04959777847757007</v>
      </c>
      <c r="N23" s="92">
        <v>8664</v>
      </c>
      <c r="O23" s="28">
        <f>(N23/$N$29)</f>
        <v>0.057539050047816384</v>
      </c>
      <c r="P23" s="92">
        <v>11000</v>
      </c>
      <c r="Q23" s="28">
        <f>(P23/$P$29)</f>
        <v>0.05730659025787966</v>
      </c>
      <c r="R23" s="92">
        <v>45402</v>
      </c>
      <c r="S23" s="28">
        <f>(R23/$R$29)</f>
        <v>0.055055350016552256</v>
      </c>
      <c r="T23" s="92">
        <v>233567</v>
      </c>
      <c r="U23" s="28">
        <f>(T23/$T$29)</f>
        <v>0.05787915770953493</v>
      </c>
    </row>
    <row r="24" spans="1:21" ht="12.75">
      <c r="A24" s="29">
        <v>4</v>
      </c>
      <c r="B24" s="88">
        <v>3540</v>
      </c>
      <c r="C24" s="28">
        <f>(B24/$B$29)</f>
        <v>0.05219083564309725</v>
      </c>
      <c r="D24" s="88">
        <v>7390</v>
      </c>
      <c r="E24" s="28">
        <f>(D24/$D$29)</f>
        <v>0.05771949419290339</v>
      </c>
      <c r="F24" s="122">
        <v>4145</v>
      </c>
      <c r="G24" s="28">
        <f>(F24/$F$29)</f>
        <v>0.051735543379223405</v>
      </c>
      <c r="H24" s="88">
        <v>4521</v>
      </c>
      <c r="I24" s="28">
        <f>(H24/$H$29)</f>
        <v>0.05162314306267627</v>
      </c>
      <c r="J24" s="92">
        <v>2644</v>
      </c>
      <c r="K24" s="28">
        <f>(J24/$J$29)</f>
        <v>0.05357540880630585</v>
      </c>
      <c r="L24" s="92">
        <v>3473</v>
      </c>
      <c r="M24" s="28">
        <f>(L24/$L$29)</f>
        <v>0.04971228994303055</v>
      </c>
      <c r="N24" s="92">
        <v>8300</v>
      </c>
      <c r="O24" s="28">
        <f>(N24/$N$29)</f>
        <v>0.0551216661353735</v>
      </c>
      <c r="P24" s="92">
        <v>10590</v>
      </c>
      <c r="Q24" s="28">
        <f>(P24/$P$29)</f>
        <v>0.05517061734826778</v>
      </c>
      <c r="R24" s="92">
        <v>44018</v>
      </c>
      <c r="S24" s="28">
        <f>(R24/$R$29)</f>
        <v>0.05337708464447816</v>
      </c>
      <c r="T24" s="92">
        <v>225135</v>
      </c>
      <c r="U24" s="28">
        <f>(T24/$T$29)</f>
        <v>0.05578966279883779</v>
      </c>
    </row>
    <row r="25" spans="1:21" ht="12.75">
      <c r="A25" s="29">
        <v>5</v>
      </c>
      <c r="B25" s="88">
        <v>3748</v>
      </c>
      <c r="C25" s="28">
        <f>(B25/$B$29)</f>
        <v>0.055257415816476974</v>
      </c>
      <c r="D25" s="88">
        <v>7289</v>
      </c>
      <c r="E25" s="28">
        <f>(D25/$D$29)</f>
        <v>0.05693063507064585</v>
      </c>
      <c r="F25" s="122">
        <v>4045</v>
      </c>
      <c r="G25" s="28">
        <f>(F25/$F$29)</f>
        <v>0.05048739999251114</v>
      </c>
      <c r="H25" s="88">
        <v>4623</v>
      </c>
      <c r="I25" s="28">
        <f>(H25/$H$29)</f>
        <v>0.05278783242175457</v>
      </c>
      <c r="J25" s="92">
        <v>2678</v>
      </c>
      <c r="K25" s="28">
        <f>(J25/$J$29)</f>
        <v>0.05426435127960933</v>
      </c>
      <c r="L25" s="92">
        <v>3460</v>
      </c>
      <c r="M25" s="28">
        <f>(L25/$L$29)</f>
        <v>0.049526208811657264</v>
      </c>
      <c r="N25" s="92">
        <v>8354</v>
      </c>
      <c r="O25" s="28">
        <f>(N25/$N$29)</f>
        <v>0.055480289023483155</v>
      </c>
      <c r="P25" s="92">
        <v>10382</v>
      </c>
      <c r="Q25" s="28">
        <f>(P25/$P$29)</f>
        <v>0.05408700182339151</v>
      </c>
      <c r="R25" s="92">
        <v>44173</v>
      </c>
      <c r="S25" s="28">
        <f>(R25/$R$29)</f>
        <v>0.05356504066519455</v>
      </c>
      <c r="T25" s="92">
        <v>223158</v>
      </c>
      <c r="U25" s="28">
        <f>(T25/$T$29)</f>
        <v>0.0552997515751129</v>
      </c>
    </row>
    <row r="26" spans="1:21" ht="12.75">
      <c r="A26" s="32" t="s">
        <v>26</v>
      </c>
      <c r="B26" s="33">
        <f aca="true" t="shared" si="3" ref="B26:U26">B23+B24+B25</f>
        <v>11068</v>
      </c>
      <c r="C26" s="41">
        <f t="shared" si="3"/>
        <v>0.16317744884118654</v>
      </c>
      <c r="D26" s="33">
        <f t="shared" si="3"/>
        <v>21386</v>
      </c>
      <c r="E26" s="41">
        <f t="shared" si="3"/>
        <v>0.16703506127326548</v>
      </c>
      <c r="F26" s="33">
        <f t="shared" si="3"/>
        <v>12419</v>
      </c>
      <c r="G26" s="41">
        <f t="shared" si="3"/>
        <v>0.15500692719579626</v>
      </c>
      <c r="H26" s="33">
        <f t="shared" si="3"/>
        <v>13645</v>
      </c>
      <c r="I26" s="41">
        <f t="shared" si="3"/>
        <v>0.15580574808454273</v>
      </c>
      <c r="J26" s="33">
        <f t="shared" si="3"/>
        <v>8022</v>
      </c>
      <c r="K26" s="41">
        <f t="shared" si="3"/>
        <v>0.16254989767177971</v>
      </c>
      <c r="L26" s="33">
        <f t="shared" si="3"/>
        <v>10398</v>
      </c>
      <c r="M26" s="41">
        <f t="shared" si="3"/>
        <v>0.14883627723225787</v>
      </c>
      <c r="N26" s="33">
        <f t="shared" si="3"/>
        <v>25318</v>
      </c>
      <c r="O26" s="41">
        <f t="shared" si="3"/>
        <v>0.16814100520667302</v>
      </c>
      <c r="P26" s="33">
        <f t="shared" si="3"/>
        <v>31972</v>
      </c>
      <c r="Q26" s="41">
        <f t="shared" si="3"/>
        <v>0.16656420942953895</v>
      </c>
      <c r="R26" s="33">
        <f t="shared" si="3"/>
        <v>133593</v>
      </c>
      <c r="S26" s="41">
        <f t="shared" si="3"/>
        <v>0.16199747532622497</v>
      </c>
      <c r="T26" s="33">
        <f t="shared" si="3"/>
        <v>681860</v>
      </c>
      <c r="U26" s="41">
        <f t="shared" si="3"/>
        <v>0.16896857208348562</v>
      </c>
    </row>
    <row r="27" spans="1:21" ht="13.5" thickBot="1">
      <c r="A27" s="93" t="s">
        <v>85</v>
      </c>
      <c r="B27" s="36">
        <f>SUM(B22:B25)</f>
        <v>22319</v>
      </c>
      <c r="C27" s="219">
        <f>C19+C20+C21+C23+C24+C25</f>
        <v>0.3290528985079908</v>
      </c>
      <c r="D27" s="36">
        <f>SUM(D22:D25)</f>
        <v>42772</v>
      </c>
      <c r="E27" s="37">
        <f>E19+E20+E21+E23+E24+E25</f>
        <v>0.33407012254653096</v>
      </c>
      <c r="F27" s="36">
        <f>SUM(F22:F25)</f>
        <v>24765</v>
      </c>
      <c r="G27" s="219">
        <f>G19+G20+G21+G23+G24+G25</f>
        <v>0.30910270971929255</v>
      </c>
      <c r="H27" s="36">
        <f>SUM(H22:H25)</f>
        <v>26503</v>
      </c>
      <c r="I27" s="37">
        <f>I19+I20+I21+I23+I24+I25</f>
        <v>0.30262511846717743</v>
      </c>
      <c r="J27" s="214">
        <f>SUM(J22:J25)</f>
        <v>15825</v>
      </c>
      <c r="K27" s="37">
        <f>K19+K20+K21+K23+K24+K25</f>
        <v>0.3206621952949282</v>
      </c>
      <c r="L27" s="214">
        <f>SUM(L22:L25)</f>
        <v>20407</v>
      </c>
      <c r="M27" s="219">
        <f>M19+M20+M21+M23+M24+M25</f>
        <v>0.2921044344565</v>
      </c>
      <c r="N27" s="36">
        <f>SUM(N22:N25)</f>
        <v>51049</v>
      </c>
      <c r="O27" s="219">
        <f>O19+O20+O21+O23+O24+O25</f>
        <v>0.33902481139092555</v>
      </c>
      <c r="P27" s="36">
        <f>SUM(P22:P25)</f>
        <v>64329</v>
      </c>
      <c r="Q27" s="37">
        <f>Q19+Q20+Q21+Q23+Q24+Q25</f>
        <v>0.33513414951810366</v>
      </c>
      <c r="R27" s="214">
        <f>SUM(R22:R25)</f>
        <v>267334</v>
      </c>
      <c r="S27" s="37">
        <f>S19+S20+S21+S23+S24+S25</f>
        <v>0.3241744183367469</v>
      </c>
      <c r="T27" s="36">
        <f>SUM(T22:T25)</f>
        <v>1375938</v>
      </c>
      <c r="U27" s="37">
        <f>U19+U20+U21+U23+U24+U25</f>
        <v>0.34096483022234336</v>
      </c>
    </row>
    <row r="28" spans="1:21" ht="15.75" customHeight="1" thickBot="1">
      <c r="A28" s="38" t="s">
        <v>31</v>
      </c>
      <c r="B28" s="38">
        <f>B27/$R27</f>
        <v>0.08348732297425693</v>
      </c>
      <c r="C28" s="216"/>
      <c r="D28" s="38">
        <f>D27/$R27</f>
        <v>0.15999461347976687</v>
      </c>
      <c r="E28" s="39"/>
      <c r="F28" s="38">
        <f>F27/$R27</f>
        <v>0.09263692609245364</v>
      </c>
      <c r="G28" s="216"/>
      <c r="H28" s="38">
        <f>H27/$R27</f>
        <v>0.09913815676270134</v>
      </c>
      <c r="I28" s="39"/>
      <c r="J28" s="215">
        <f>J27/$R27</f>
        <v>0.05919561297852125</v>
      </c>
      <c r="K28" s="39"/>
      <c r="L28" s="215">
        <f>L27/$R27</f>
        <v>0.07633522110917429</v>
      </c>
      <c r="M28" s="216"/>
      <c r="N28" s="38">
        <f>N27/$R27</f>
        <v>0.19095588290303517</v>
      </c>
      <c r="O28" s="216"/>
      <c r="P28" s="38">
        <f>P27/$R27</f>
        <v>0.24063156949733291</v>
      </c>
      <c r="Q28" s="39"/>
      <c r="R28" s="215">
        <f>R27/$R27</f>
        <v>1</v>
      </c>
      <c r="S28" s="39"/>
      <c r="T28" s="38" t="s">
        <v>27</v>
      </c>
      <c r="U28" s="39"/>
    </row>
    <row r="29" spans="1:56" s="100" customFormat="1" ht="32.25" customHeight="1" thickBot="1">
      <c r="A29" s="247" t="s">
        <v>155</v>
      </c>
      <c r="B29" s="230">
        <v>67828</v>
      </c>
      <c r="C29" s="231"/>
      <c r="D29" s="230">
        <v>128033</v>
      </c>
      <c r="E29" s="232"/>
      <c r="F29" s="230">
        <v>80119</v>
      </c>
      <c r="G29" s="231"/>
      <c r="H29" s="230">
        <v>87577</v>
      </c>
      <c r="I29" s="232"/>
      <c r="J29" s="233">
        <v>49351</v>
      </c>
      <c r="K29" s="232"/>
      <c r="L29" s="233">
        <v>69862</v>
      </c>
      <c r="M29" s="231"/>
      <c r="N29" s="230">
        <v>150576</v>
      </c>
      <c r="O29" s="231"/>
      <c r="P29" s="230">
        <v>191950</v>
      </c>
      <c r="Q29" s="232"/>
      <c r="R29" s="233">
        <v>824661</v>
      </c>
      <c r="S29" s="232"/>
      <c r="T29" s="230">
        <v>4035425</v>
      </c>
      <c r="U29" s="232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</row>
    <row r="30" spans="1:56" s="100" customFormat="1" ht="20.25">
      <c r="A30" s="299" t="s">
        <v>161</v>
      </c>
      <c r="B30" s="300"/>
      <c r="C30" s="300"/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N30" s="300"/>
      <c r="O30" s="300"/>
      <c r="P30" s="300"/>
      <c r="Q30" s="300"/>
      <c r="R30" s="300"/>
      <c r="S30" s="300"/>
      <c r="T30" s="300"/>
      <c r="U30" s="301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</row>
    <row r="31" spans="1:56" s="100" customFormat="1" ht="12.75" customHeight="1">
      <c r="A31" s="22"/>
      <c r="B31" s="290" t="s">
        <v>14</v>
      </c>
      <c r="C31" s="290"/>
      <c r="D31" s="290" t="s">
        <v>17</v>
      </c>
      <c r="E31" s="290"/>
      <c r="F31" s="290" t="s">
        <v>16</v>
      </c>
      <c r="G31" s="290"/>
      <c r="H31" s="290" t="s">
        <v>15</v>
      </c>
      <c r="I31" s="290"/>
      <c r="J31" s="290" t="s">
        <v>12</v>
      </c>
      <c r="K31" s="290"/>
      <c r="L31" s="290" t="s">
        <v>13</v>
      </c>
      <c r="M31" s="290"/>
      <c r="N31" s="290" t="s">
        <v>18</v>
      </c>
      <c r="O31" s="290"/>
      <c r="P31" s="290" t="s">
        <v>19</v>
      </c>
      <c r="Q31" s="290"/>
      <c r="R31" s="290" t="s">
        <v>20</v>
      </c>
      <c r="S31" s="291"/>
      <c r="T31" s="290" t="s">
        <v>21</v>
      </c>
      <c r="U31" s="291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</row>
    <row r="32" spans="1:56" s="100" customFormat="1" ht="12.75" customHeight="1" thickBot="1">
      <c r="A32" s="23" t="s">
        <v>22</v>
      </c>
      <c r="B32" s="24" t="s">
        <v>23</v>
      </c>
      <c r="C32" s="24" t="s">
        <v>29</v>
      </c>
      <c r="D32" s="24" t="s">
        <v>23</v>
      </c>
      <c r="E32" s="24" t="s">
        <v>29</v>
      </c>
      <c r="F32" s="24" t="s">
        <v>23</v>
      </c>
      <c r="G32" s="24" t="s">
        <v>29</v>
      </c>
      <c r="H32" s="24" t="s">
        <v>23</v>
      </c>
      <c r="I32" s="24" t="s">
        <v>29</v>
      </c>
      <c r="J32" s="24" t="s">
        <v>23</v>
      </c>
      <c r="K32" s="24" t="s">
        <v>29</v>
      </c>
      <c r="L32" s="24" t="s">
        <v>23</v>
      </c>
      <c r="M32" s="24" t="s">
        <v>29</v>
      </c>
      <c r="N32" s="24" t="s">
        <v>23</v>
      </c>
      <c r="O32" s="24" t="s">
        <v>29</v>
      </c>
      <c r="P32" s="24" t="s">
        <v>23</v>
      </c>
      <c r="Q32" s="24" t="s">
        <v>29</v>
      </c>
      <c r="R32" s="24" t="s">
        <v>23</v>
      </c>
      <c r="S32" s="24" t="s">
        <v>29</v>
      </c>
      <c r="T32" s="25" t="s">
        <v>23</v>
      </c>
      <c r="U32" s="87" t="s">
        <v>29</v>
      </c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</row>
    <row r="33" spans="1:56" s="100" customFormat="1" ht="11.25" customHeight="1">
      <c r="A33" s="226" t="s">
        <v>24</v>
      </c>
      <c r="B33" s="89">
        <v>3502</v>
      </c>
      <c r="C33" s="223">
        <f>B33/$B$43</f>
        <v>0.05501618122977346</v>
      </c>
      <c r="D33" s="89">
        <v>6218</v>
      </c>
      <c r="E33" s="225">
        <f>D33/$D$43</f>
        <v>0.05208446763777087</v>
      </c>
      <c r="F33" s="124">
        <v>3658</v>
      </c>
      <c r="G33" s="223">
        <f>F33/$F$43</f>
        <v>0.04857579178009428</v>
      </c>
      <c r="H33" s="224">
        <v>3212</v>
      </c>
      <c r="I33" s="225">
        <f>H33/$H$43</f>
        <v>0.03940427411242241</v>
      </c>
      <c r="J33" s="89">
        <v>2173</v>
      </c>
      <c r="K33" s="223">
        <f>J33/$J$43</f>
        <v>0.04659690354676845</v>
      </c>
      <c r="L33" s="224">
        <v>2926</v>
      </c>
      <c r="M33" s="223">
        <f>L33/$L$43</f>
        <v>0.04455814945101801</v>
      </c>
      <c r="N33" s="92">
        <v>7475</v>
      </c>
      <c r="O33" s="222">
        <f>N33/$N$43</f>
        <v>0.0520891403723938</v>
      </c>
      <c r="P33" s="89">
        <v>9465</v>
      </c>
      <c r="Q33" s="223">
        <f>P33/$P$43</f>
        <v>0.05224144211769641</v>
      </c>
      <c r="R33" s="224">
        <v>38629</v>
      </c>
      <c r="S33" s="223">
        <f>R33/$R$43</f>
        <v>0.0497258762755217</v>
      </c>
      <c r="T33" s="99">
        <v>204278</v>
      </c>
      <c r="U33" s="28">
        <f>T33/$T$43</f>
        <v>0.05361493611051693</v>
      </c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</row>
    <row r="34" spans="1:56" s="100" customFormat="1" ht="11.25" customHeight="1">
      <c r="A34" s="227">
        <v>1</v>
      </c>
      <c r="B34" s="88">
        <v>3541</v>
      </c>
      <c r="C34" s="28">
        <f>B34/$B$43</f>
        <v>0.0556288685707104</v>
      </c>
      <c r="D34" s="88">
        <v>6907</v>
      </c>
      <c r="E34" s="222">
        <f>D34/$D$43</f>
        <v>0.0578558086159671</v>
      </c>
      <c r="F34" s="125">
        <v>3969</v>
      </c>
      <c r="G34" s="28">
        <f>F34/$F$43</f>
        <v>0.05270566363455282</v>
      </c>
      <c r="H34" s="92">
        <v>4294</v>
      </c>
      <c r="I34" s="222">
        <f>H34/$H$43</f>
        <v>0.05267806757121476</v>
      </c>
      <c r="J34" s="88">
        <v>2652</v>
      </c>
      <c r="K34" s="28">
        <f>J34/$J$43</f>
        <v>0.05686837929407728</v>
      </c>
      <c r="L34" s="92">
        <v>3181</v>
      </c>
      <c r="M34" s="28">
        <f>L34/$L$43</f>
        <v>0.04844137847016005</v>
      </c>
      <c r="N34" s="92">
        <v>8503</v>
      </c>
      <c r="O34" s="222">
        <f>N34/$N$43</f>
        <v>0.05925270375738655</v>
      </c>
      <c r="P34" s="88">
        <v>10558</v>
      </c>
      <c r="Q34" s="28">
        <f>P34/$P$43</f>
        <v>0.058274183399750525</v>
      </c>
      <c r="R34" s="92">
        <v>43605</v>
      </c>
      <c r="S34" s="28">
        <f>R34/$R$43</f>
        <v>0.056131321934145946</v>
      </c>
      <c r="T34" s="92">
        <v>224247</v>
      </c>
      <c r="U34" s="28">
        <f>T34/$T$43</f>
        <v>0.05885601277658431</v>
      </c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</row>
    <row r="35" spans="1:56" s="100" customFormat="1" ht="11.25" customHeight="1">
      <c r="A35" s="227">
        <v>2</v>
      </c>
      <c r="B35" s="88">
        <v>3597</v>
      </c>
      <c r="C35" s="28">
        <f>B35/$B$43</f>
        <v>0.05650862475256858</v>
      </c>
      <c r="D35" s="88">
        <v>6830</v>
      </c>
      <c r="E35" s="222">
        <f>D35/$D$43</f>
        <v>0.057210825661945165</v>
      </c>
      <c r="F35" s="125">
        <v>3915</v>
      </c>
      <c r="G35" s="28">
        <f>F35/$F$43</f>
        <v>0.05198857977557931</v>
      </c>
      <c r="H35" s="92">
        <v>4296</v>
      </c>
      <c r="I35" s="222">
        <f>H35/$H$43</f>
        <v>0.05270260323380033</v>
      </c>
      <c r="J35" s="88">
        <v>2513</v>
      </c>
      <c r="K35" s="28">
        <f>J35/$J$43</f>
        <v>0.05388772140498349</v>
      </c>
      <c r="L35" s="92">
        <v>3266</v>
      </c>
      <c r="M35" s="28">
        <f>L35/$L$43</f>
        <v>0.04973578814320739</v>
      </c>
      <c r="N35" s="92">
        <v>8208</v>
      </c>
      <c r="O35" s="222">
        <f>N35/$N$43</f>
        <v>0.05719701192998104</v>
      </c>
      <c r="P35" s="88">
        <v>10551</v>
      </c>
      <c r="Q35" s="28">
        <f>P35/$P$43</f>
        <v>0.058235547362262524</v>
      </c>
      <c r="R35" s="92">
        <v>43176</v>
      </c>
      <c r="S35" s="28">
        <f>R35/$R$43</f>
        <v>0.05557908395433288</v>
      </c>
      <c r="T35" s="92">
        <v>221859</v>
      </c>
      <c r="U35" s="28">
        <f>T35/$T$43</f>
        <v>0.05822925675081592</v>
      </c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</row>
    <row r="36" spans="1:56" s="100" customFormat="1" ht="11.25" customHeight="1">
      <c r="A36" s="228" t="s">
        <v>25</v>
      </c>
      <c r="B36" s="33">
        <f aca="true" t="shared" si="4" ref="B36:U36">B33+B34+B35</f>
        <v>10640</v>
      </c>
      <c r="C36" s="41">
        <f t="shared" si="4"/>
        <v>0.16715367455305244</v>
      </c>
      <c r="D36" s="33">
        <f t="shared" si="4"/>
        <v>19955</v>
      </c>
      <c r="E36" s="42">
        <f t="shared" si="4"/>
        <v>0.16715110191568314</v>
      </c>
      <c r="F36" s="33">
        <f t="shared" si="4"/>
        <v>11542</v>
      </c>
      <c r="G36" s="41">
        <f t="shared" si="4"/>
        <v>0.15327003519022642</v>
      </c>
      <c r="H36" s="212">
        <f t="shared" si="4"/>
        <v>11802</v>
      </c>
      <c r="I36" s="42">
        <f t="shared" si="4"/>
        <v>0.14478494491743749</v>
      </c>
      <c r="J36" s="33">
        <f t="shared" si="4"/>
        <v>7338</v>
      </c>
      <c r="K36" s="41">
        <f t="shared" si="4"/>
        <v>0.1573530042458292</v>
      </c>
      <c r="L36" s="212">
        <f t="shared" si="4"/>
        <v>9373</v>
      </c>
      <c r="M36" s="41">
        <f t="shared" si="4"/>
        <v>0.14273531606438544</v>
      </c>
      <c r="N36" s="212">
        <f t="shared" si="4"/>
        <v>24186</v>
      </c>
      <c r="O36" s="42">
        <f t="shared" si="4"/>
        <v>0.16853885605976138</v>
      </c>
      <c r="P36" s="33">
        <f t="shared" si="4"/>
        <v>30574</v>
      </c>
      <c r="Q36" s="41">
        <f t="shared" si="4"/>
        <v>0.16875117287970945</v>
      </c>
      <c r="R36" s="33">
        <f t="shared" si="4"/>
        <v>125410</v>
      </c>
      <c r="S36" s="41">
        <f t="shared" si="4"/>
        <v>0.16143628216400052</v>
      </c>
      <c r="T36" s="212">
        <f t="shared" si="4"/>
        <v>650384</v>
      </c>
      <c r="U36" s="41">
        <f t="shared" si="4"/>
        <v>0.17070020563791716</v>
      </c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</row>
    <row r="37" spans="1:56" s="100" customFormat="1" ht="11.25" customHeight="1">
      <c r="A37" s="227">
        <v>3</v>
      </c>
      <c r="B37" s="88">
        <v>3596</v>
      </c>
      <c r="C37" s="28">
        <f>B37/$B$43</f>
        <v>0.056492914820749675</v>
      </c>
      <c r="D37" s="88">
        <v>6837</v>
      </c>
      <c r="E37" s="222">
        <f>D37/$D$43</f>
        <v>0.057269460475947165</v>
      </c>
      <c r="F37" s="125">
        <v>3992</v>
      </c>
      <c r="G37" s="28">
        <f>F37/$F$43</f>
        <v>0.053011088241152644</v>
      </c>
      <c r="H37" s="92">
        <v>4261</v>
      </c>
      <c r="I37" s="222">
        <f>H37/$H$43</f>
        <v>0.05227322913855289</v>
      </c>
      <c r="J37" s="88">
        <v>2616</v>
      </c>
      <c r="K37" s="28">
        <f>J37/$J$43</f>
        <v>0.056096410344383923</v>
      </c>
      <c r="L37" s="92">
        <v>3346</v>
      </c>
      <c r="M37" s="28">
        <f>L37/$L$43</f>
        <v>0.050954056070781364</v>
      </c>
      <c r="N37" s="92">
        <v>8175</v>
      </c>
      <c r="O37" s="222">
        <f>N37/$N$43</f>
        <v>0.05696705318318653</v>
      </c>
      <c r="P37" s="88">
        <v>10403</v>
      </c>
      <c r="Q37" s="28">
        <f>P37/$P$43</f>
        <v>0.05741867114108777</v>
      </c>
      <c r="R37" s="92">
        <v>43226</v>
      </c>
      <c r="S37" s="28">
        <f>R37/$R$43</f>
        <v>0.05564344735524349</v>
      </c>
      <c r="T37" s="92">
        <v>221889</v>
      </c>
      <c r="U37" s="28">
        <f>T37/$T$43</f>
        <v>0.05823713057023513</v>
      </c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</row>
    <row r="38" spans="1:56" s="100" customFormat="1" ht="11.25" customHeight="1">
      <c r="A38" s="227">
        <v>4</v>
      </c>
      <c r="B38" s="88">
        <v>3544</v>
      </c>
      <c r="C38" s="28">
        <f>B38/$B$43</f>
        <v>0.055675998366167094</v>
      </c>
      <c r="D38" s="88">
        <v>6592</v>
      </c>
      <c r="E38" s="222">
        <f>D38/$D$43</f>
        <v>0.05521724198587739</v>
      </c>
      <c r="F38" s="125">
        <v>3888</v>
      </c>
      <c r="G38" s="28">
        <f>F38/$F$43</f>
        <v>0.051630037846092554</v>
      </c>
      <c r="H38" s="92">
        <v>3992</v>
      </c>
      <c r="I38" s="222">
        <f>H38/$H$43</f>
        <v>0.048973182520793974</v>
      </c>
      <c r="J38" s="88">
        <v>2542</v>
      </c>
      <c r="K38" s="28">
        <f>J38/$J$43</f>
        <v>0.05450958528112536</v>
      </c>
      <c r="L38" s="92">
        <v>3195</v>
      </c>
      <c r="M38" s="28">
        <f>L38/$L$43</f>
        <v>0.0486545753574855</v>
      </c>
      <c r="N38" s="92">
        <v>7751</v>
      </c>
      <c r="O38" s="222">
        <f>N38/$N$43</f>
        <v>0.05401243170922065</v>
      </c>
      <c r="P38" s="88">
        <v>10056</v>
      </c>
      <c r="Q38" s="28">
        <f>P38/$P$43</f>
        <v>0.05550342756846858</v>
      </c>
      <c r="R38" s="92">
        <v>41560</v>
      </c>
      <c r="S38" s="28">
        <f>R38/$R$43</f>
        <v>0.05349885883690186</v>
      </c>
      <c r="T38" s="92">
        <v>212474</v>
      </c>
      <c r="U38" s="28">
        <f>T38/$T$43</f>
        <v>0.0557660635758426</v>
      </c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</row>
    <row r="39" spans="1:56" s="100" customFormat="1" ht="11.25" customHeight="1">
      <c r="A39" s="227">
        <v>5</v>
      </c>
      <c r="B39" s="88">
        <v>3513</v>
      </c>
      <c r="C39" s="28">
        <f>B39/$B$43</f>
        <v>0.05518899047978132</v>
      </c>
      <c r="D39" s="88">
        <v>6512</v>
      </c>
      <c r="E39" s="222">
        <f>D39/$D$43</f>
        <v>0.0545471298258546</v>
      </c>
      <c r="F39" s="125">
        <v>3974</v>
      </c>
      <c r="G39" s="28">
        <f>F39/$F$43</f>
        <v>0.052772060288161476</v>
      </c>
      <c r="H39" s="92">
        <v>4178</v>
      </c>
      <c r="I39" s="222">
        <f>H39/$H$43</f>
        <v>0.05125499914125181</v>
      </c>
      <c r="J39" s="88">
        <v>2532</v>
      </c>
      <c r="K39" s="28">
        <f>J39/$J$43</f>
        <v>0.05429514946176609</v>
      </c>
      <c r="L39" s="92">
        <v>3234</v>
      </c>
      <c r="M39" s="28">
        <f>L39/$L$43</f>
        <v>0.04924848097217781</v>
      </c>
      <c r="N39" s="92">
        <v>7879</v>
      </c>
      <c r="O39" s="222">
        <f>N39/$N$43</f>
        <v>0.054904392908908466</v>
      </c>
      <c r="P39" s="88">
        <v>9956</v>
      </c>
      <c r="Q39" s="28">
        <f>P39/$P$43</f>
        <v>0.05495148417578293</v>
      </c>
      <c r="R39" s="92">
        <v>41778</v>
      </c>
      <c r="S39" s="28">
        <f>R39/$R$43</f>
        <v>0.05377948326487213</v>
      </c>
      <c r="T39" s="92">
        <v>211896</v>
      </c>
      <c r="U39" s="28">
        <f>T39/$T$43</f>
        <v>0.05561436132169933</v>
      </c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</row>
    <row r="40" spans="1:56" s="100" customFormat="1" ht="11.25" customHeight="1">
      <c r="A40" s="229" t="s">
        <v>26</v>
      </c>
      <c r="B40" s="33">
        <f aca="true" t="shared" si="5" ref="B40:U40">B37+B38+B39</f>
        <v>10653</v>
      </c>
      <c r="C40" s="41">
        <f t="shared" si="5"/>
        <v>0.1673579036666981</v>
      </c>
      <c r="D40" s="33">
        <f t="shared" si="5"/>
        <v>19941</v>
      </c>
      <c r="E40" s="42">
        <f t="shared" si="5"/>
        <v>0.16703383228767915</v>
      </c>
      <c r="F40" s="34">
        <f t="shared" si="5"/>
        <v>11854</v>
      </c>
      <c r="G40" s="41">
        <f t="shared" si="5"/>
        <v>0.1574131863754067</v>
      </c>
      <c r="H40" s="212">
        <f t="shared" si="5"/>
        <v>12431</v>
      </c>
      <c r="I40" s="42">
        <f t="shared" si="5"/>
        <v>0.15250141080059867</v>
      </c>
      <c r="J40" s="33">
        <f t="shared" si="5"/>
        <v>7690</v>
      </c>
      <c r="K40" s="41">
        <f t="shared" si="5"/>
        <v>0.16490114508727538</v>
      </c>
      <c r="L40" s="212">
        <f t="shared" si="5"/>
        <v>9775</v>
      </c>
      <c r="M40" s="41">
        <f t="shared" si="5"/>
        <v>0.1488571124004447</v>
      </c>
      <c r="N40" s="212">
        <f t="shared" si="5"/>
        <v>23805</v>
      </c>
      <c r="O40" s="42">
        <f t="shared" si="5"/>
        <v>0.16588387780131564</v>
      </c>
      <c r="P40" s="33">
        <f t="shared" si="5"/>
        <v>30415</v>
      </c>
      <c r="Q40" s="42">
        <f t="shared" si="5"/>
        <v>0.1678735828853393</v>
      </c>
      <c r="R40" s="33">
        <f t="shared" si="5"/>
        <v>126564</v>
      </c>
      <c r="S40" s="41">
        <f t="shared" si="5"/>
        <v>0.16292178945701746</v>
      </c>
      <c r="T40" s="212">
        <f t="shared" si="5"/>
        <v>646259</v>
      </c>
      <c r="U40" s="123">
        <f t="shared" si="5"/>
        <v>0.16961755546777707</v>
      </c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</row>
    <row r="41" spans="1:56" s="100" customFormat="1" ht="11.25" customHeight="1" thickBot="1">
      <c r="A41" s="93" t="s">
        <v>85</v>
      </c>
      <c r="B41" s="36">
        <f>SUM(B36:B39)</f>
        <v>21293</v>
      </c>
      <c r="C41" s="37">
        <f>C33+C34+C35+C37+C38+C39</f>
        <v>0.3345115782197505</v>
      </c>
      <c r="D41" s="36">
        <f>SUM(D36:D39)</f>
        <v>39896</v>
      </c>
      <c r="E41" s="219">
        <f>E33+E34+E35+E37+E38+E39</f>
        <v>0.33418493420336226</v>
      </c>
      <c r="F41" s="36">
        <f>SUM(F36:F39)</f>
        <v>23396</v>
      </c>
      <c r="G41" s="37">
        <f>G33+G34+G35+G37+G38+G39</f>
        <v>0.3106832215656331</v>
      </c>
      <c r="H41" s="214">
        <f>SUM(H36:H39)</f>
        <v>24233</v>
      </c>
      <c r="I41" s="219">
        <f>I33+I34+I35+I37+I38+I39</f>
        <v>0.2972863557180362</v>
      </c>
      <c r="J41" s="36">
        <f>SUM(J36:J39)</f>
        <v>15028</v>
      </c>
      <c r="K41" s="37">
        <f>K33+K34+K35+K37+K38+K39</f>
        <v>0.3222541493331046</v>
      </c>
      <c r="L41" s="214">
        <f>SUM(L36:L39)</f>
        <v>19148</v>
      </c>
      <c r="M41" s="37">
        <f>M33+M34+M35+M37+M38+M39</f>
        <v>0.2915924284648301</v>
      </c>
      <c r="N41" s="214">
        <f>SUM(N36:N39)</f>
        <v>47991</v>
      </c>
      <c r="O41" s="219">
        <f>O33+O34+O35+O37+O38+O39</f>
        <v>0.334422733861077</v>
      </c>
      <c r="P41" s="36">
        <f>SUM(P36:P39)</f>
        <v>60989</v>
      </c>
      <c r="Q41" s="219">
        <f>Q33+Q34+Q35+Q37+Q38+Q39</f>
        <v>0.33662475576504874</v>
      </c>
      <c r="R41" s="36">
        <f>SUM(R36:R39)</f>
        <v>251974</v>
      </c>
      <c r="S41" s="37">
        <f>S33+S34+S35+S37+S38+S39</f>
        <v>0.324358071621018</v>
      </c>
      <c r="T41" s="214">
        <f>SUM(T36:T39)</f>
        <v>1296643</v>
      </c>
      <c r="U41" s="37">
        <f>U33+U34+U35+U37+U38+U39</f>
        <v>0.3403177611056942</v>
      </c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</row>
    <row r="42" spans="1:56" s="100" customFormat="1" ht="11.25" customHeight="1" thickBot="1">
      <c r="A42" s="38" t="s">
        <v>31</v>
      </c>
      <c r="B42" s="38">
        <f>B41/$R41</f>
        <v>0.08450475049012994</v>
      </c>
      <c r="C42" s="39"/>
      <c r="D42" s="38">
        <f>D41/$R41</f>
        <v>0.15833379634406725</v>
      </c>
      <c r="E42" s="216"/>
      <c r="F42" s="38">
        <f>F41/$R41</f>
        <v>0.09285084969084112</v>
      </c>
      <c r="G42" s="39"/>
      <c r="H42" s="215">
        <f>H41/$R41</f>
        <v>0.09617262098470478</v>
      </c>
      <c r="I42" s="216"/>
      <c r="J42" s="38">
        <f>J41/$R41</f>
        <v>0.05964107407907165</v>
      </c>
      <c r="K42" s="39"/>
      <c r="L42" s="215">
        <f>L41/$R41</f>
        <v>0.07599196742521054</v>
      </c>
      <c r="M42" s="39"/>
      <c r="N42" s="215">
        <f>N41/$R41</f>
        <v>0.19046012683848335</v>
      </c>
      <c r="O42" s="216"/>
      <c r="P42" s="38">
        <f>P41/$R41</f>
        <v>0.2420448141474914</v>
      </c>
      <c r="Q42" s="216"/>
      <c r="R42" s="38">
        <f>R41/$R41</f>
        <v>1</v>
      </c>
      <c r="S42" s="39"/>
      <c r="T42" s="215" t="s">
        <v>27</v>
      </c>
      <c r="U42" s="39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</row>
    <row r="43" spans="1:56" s="101" customFormat="1" ht="24.75" customHeight="1" thickBot="1">
      <c r="A43" s="247" t="s">
        <v>155</v>
      </c>
      <c r="B43" s="234">
        <v>63654</v>
      </c>
      <c r="C43" s="235"/>
      <c r="D43" s="234">
        <v>119383</v>
      </c>
      <c r="E43" s="236"/>
      <c r="F43" s="234">
        <v>75305</v>
      </c>
      <c r="G43" s="235"/>
      <c r="H43" s="236">
        <v>81514</v>
      </c>
      <c r="I43" s="236"/>
      <c r="J43" s="234">
        <v>46634</v>
      </c>
      <c r="K43" s="235"/>
      <c r="L43" s="236">
        <v>65667</v>
      </c>
      <c r="M43" s="235"/>
      <c r="N43" s="236">
        <v>143504</v>
      </c>
      <c r="O43" s="236"/>
      <c r="P43" s="234">
        <v>181178</v>
      </c>
      <c r="Q43" s="236"/>
      <c r="R43" s="234">
        <v>776839</v>
      </c>
      <c r="S43" s="235"/>
      <c r="T43" s="236">
        <v>3810095</v>
      </c>
      <c r="U43" s="235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</row>
    <row r="44" spans="1:56" s="101" customFormat="1" ht="11.25" customHeight="1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</row>
    <row r="45" spans="1:56" s="100" customFormat="1" ht="11.25" customHeight="1">
      <c r="A45" s="288" t="s">
        <v>157</v>
      </c>
      <c r="B45" s="288"/>
      <c r="C45" s="288"/>
      <c r="D45" s="288"/>
      <c r="E45" s="288"/>
      <c r="F45" s="288"/>
      <c r="G45" s="288"/>
      <c r="H45" s="288"/>
      <c r="I45" s="288"/>
      <c r="J45" s="288"/>
      <c r="K45" s="288"/>
      <c r="L45" s="288"/>
      <c r="M45" s="288"/>
      <c r="N45" s="288"/>
      <c r="O45" s="288"/>
      <c r="P45" s="288"/>
      <c r="Q45" s="288"/>
      <c r="R45" s="288"/>
      <c r="S45" s="288"/>
      <c r="T45" s="288"/>
      <c r="U45" s="28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</row>
    <row r="46" spans="1:56" s="100" customFormat="1" ht="11.25" customHeight="1">
      <c r="A46" s="44" t="s">
        <v>91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289"/>
      <c r="R46" s="289"/>
      <c r="S46" s="289"/>
      <c r="T46" s="289"/>
      <c r="U46" s="289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</row>
    <row r="47" spans="1:56" s="100" customFormat="1" ht="11.25" customHeight="1">
      <c r="A47" s="44" t="s">
        <v>93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16"/>
      <c r="U47" s="16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</row>
    <row r="48" spans="1:56" s="100" customFormat="1" ht="11.25" customHeight="1">
      <c r="A48" s="44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16"/>
      <c r="U48" s="16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</row>
    <row r="49" spans="1:56" s="100" customFormat="1" ht="11.25" customHeight="1">
      <c r="A49" s="44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16"/>
      <c r="U49" s="16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</row>
    <row r="50" spans="1:56" s="100" customFormat="1" ht="11.25" customHeight="1">
      <c r="A50" s="44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16"/>
      <c r="U50" s="16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</row>
    <row r="51" spans="1:56" s="100" customFormat="1" ht="11.25" customHeight="1">
      <c r="A51" s="44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16"/>
      <c r="U51" s="16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</row>
    <row r="52" spans="1:56" s="100" customFormat="1" ht="11.25" customHeight="1">
      <c r="A52" s="44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16"/>
      <c r="U52" s="16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</row>
    <row r="53" spans="1:56" s="100" customFormat="1" ht="11.2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</row>
    <row r="54" spans="1:56" s="100" customFormat="1" ht="11.2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</row>
    <row r="55" spans="1:56" s="100" customFormat="1" ht="11.2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</row>
    <row r="56" spans="1:56" s="100" customFormat="1" ht="11.2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</row>
    <row r="57" spans="1:56" s="100" customFormat="1" ht="11.2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</row>
    <row r="58" spans="1:56" s="100" customFormat="1" ht="11.2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</row>
    <row r="59" spans="1:56" s="100" customFormat="1" ht="11.2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</row>
    <row r="60" spans="1:56" s="100" customFormat="1" ht="11.2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</row>
    <row r="61" spans="1:56" s="100" customFormat="1" ht="11.2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</row>
    <row r="62" spans="1:56" s="100" customFormat="1" ht="11.2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</row>
    <row r="63" spans="1:56" s="100" customFormat="1" ht="11.2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</row>
    <row r="64" spans="1:56" s="100" customFormat="1" ht="11.2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</row>
    <row r="65" spans="1:56" s="100" customFormat="1" ht="11.2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</row>
    <row r="66" spans="1:56" s="100" customFormat="1" ht="11.25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</row>
    <row r="67" spans="1:56" s="100" customFormat="1" ht="11.2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</row>
    <row r="68" spans="1:56" s="100" customFormat="1" ht="11.2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</row>
    <row r="69" spans="1:56" s="100" customFormat="1" ht="11.2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</row>
    <row r="70" spans="1:56" s="100" customFormat="1" ht="11.25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</row>
    <row r="71" spans="1:56" s="100" customFormat="1" ht="11.2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</row>
    <row r="72" spans="1:56" s="100" customFormat="1" ht="11.25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</row>
    <row r="73" spans="1:56" s="100" customFormat="1" ht="11.25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</row>
    <row r="74" spans="1:56" s="100" customFormat="1" ht="11.25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</row>
    <row r="75" spans="1:56" s="100" customFormat="1" ht="11.25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</row>
    <row r="76" spans="1:56" s="100" customFormat="1" ht="11.25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</row>
    <row r="77" spans="1:56" s="100" customFormat="1" ht="11.25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</row>
    <row r="78" spans="1:56" s="100" customFormat="1" ht="11.2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</row>
    <row r="79" spans="1:56" s="100" customFormat="1" ht="11.25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</row>
    <row r="80" spans="1:56" s="100" customFormat="1" ht="11.25" customHeight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</row>
    <row r="81" spans="1:56" s="100" customFormat="1" ht="11.25" customHeigh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</row>
    <row r="82" spans="1:56" s="100" customFormat="1" ht="11.25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</row>
    <row r="83" spans="1:56" s="100" customFormat="1" ht="11.25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</row>
    <row r="84" spans="1:56" s="100" customFormat="1" ht="11.25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</row>
    <row r="85" spans="1:56" s="100" customFormat="1" ht="11.2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</row>
    <row r="86" spans="1:56" s="100" customFormat="1" ht="11.25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</row>
    <row r="87" spans="1:56" s="100" customFormat="1" ht="11.2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</row>
    <row r="88" spans="1:21" ht="3.75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</row>
    <row r="89" spans="1:21" ht="17.2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</row>
    <row r="90" spans="1:21" ht="11.25" customHeight="1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</row>
    <row r="91" spans="1:21" ht="11.25" customHeight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</row>
    <row r="92" spans="1:21" ht="11.2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</row>
    <row r="93" spans="1:21" ht="11.25" customHeight="1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</row>
    <row r="94" spans="1:21" ht="11.25" customHeight="1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</row>
    <row r="95" spans="1:21" ht="11.25" customHeight="1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</row>
    <row r="96" spans="1:21" ht="11.25" customHeight="1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</row>
    <row r="97" spans="1:21" ht="11.25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</row>
    <row r="98" spans="1:21" ht="11.25" customHeight="1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</row>
    <row r="99" spans="1:21" ht="11.25" customHeight="1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</row>
    <row r="100" spans="1:21" ht="11.25" customHeight="1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</row>
    <row r="101" spans="1:21" ht="11.25" customHeight="1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</row>
    <row r="102" spans="1:21" ht="11.25" customHeight="1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</row>
    <row r="103" spans="1:21" ht="11.25" customHeight="1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</row>
    <row r="104" spans="1:21" ht="11.25" customHeight="1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</row>
    <row r="105" spans="1:21" ht="11.25" customHeight="1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</row>
    <row r="106" spans="1:21" ht="11.25" customHeight="1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</row>
    <row r="107" spans="1:21" ht="11.25" customHeight="1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</row>
    <row r="108" spans="1:21" ht="11.25" customHeight="1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</row>
    <row r="109" spans="1:21" ht="11.25" customHeight="1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</row>
    <row r="110" spans="1:21" ht="11.25" customHeight="1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</row>
    <row r="111" spans="1:21" ht="11.25" customHeight="1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</row>
    <row r="112" spans="1:21" ht="11.25" customHeight="1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</row>
    <row r="113" spans="1:21" ht="20.25" customHeight="1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</row>
    <row r="114" spans="1:21" ht="12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</row>
    <row r="115" spans="1:21" ht="12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</row>
    <row r="116" spans="1:21" ht="12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</row>
    <row r="117" spans="1:21" ht="12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</row>
    <row r="118" spans="1:21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</row>
    <row r="119" spans="1:21" ht="20.25" customHeight="1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</row>
    <row r="120" spans="1:21" ht="12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</row>
    <row r="121" spans="1:21" ht="12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</row>
    <row r="122" spans="1:21" ht="12.7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</row>
    <row r="123" spans="1:21" ht="12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</row>
    <row r="124" spans="1:21" ht="12.7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</row>
    <row r="125" spans="1:21" ht="12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</row>
    <row r="126" spans="1:21" ht="12.7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</row>
    <row r="127" spans="1:21" ht="12.7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</row>
    <row r="128" spans="1:21" ht="12.7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</row>
    <row r="129" spans="1:21" ht="12.7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</row>
    <row r="130" spans="1:21" ht="12.7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</row>
    <row r="131" spans="1:21" ht="12.7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</row>
    <row r="132" spans="1:21" ht="12.7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</row>
    <row r="133" spans="1:21" ht="12.7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</row>
    <row r="134" spans="1:21" ht="12.7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</row>
    <row r="135" spans="1:21" ht="12.7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</row>
    <row r="136" spans="1:21" ht="12.7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</row>
    <row r="137" spans="1:21" ht="12.7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</row>
    <row r="138" spans="1:21" ht="12.7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</row>
    <row r="139" spans="1:21" ht="12.7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</row>
    <row r="140" spans="1:21" ht="12.7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</row>
    <row r="141" spans="1:21" ht="12.7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</row>
    <row r="142" spans="1:21" ht="12.7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</row>
    <row r="143" spans="1:21" ht="12.7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</row>
    <row r="144" spans="1:21" ht="20.25" customHeight="1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</row>
    <row r="145" spans="1:21" ht="12.7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</row>
    <row r="146" spans="1:21" ht="12.7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</row>
    <row r="147" spans="1:21" ht="12.7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</row>
    <row r="148" spans="1:21" ht="12.7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</row>
    <row r="149" spans="1:21" ht="12.7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</row>
    <row r="150" spans="1:21" ht="12.7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</row>
    <row r="151" spans="1:21" ht="12.7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</row>
    <row r="152" spans="1:21" ht="12.7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</row>
    <row r="153" spans="1:21" ht="12.7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</row>
    <row r="154" spans="1:21" ht="12.7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</row>
    <row r="155" spans="1:21" ht="12.7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</row>
    <row r="156" spans="1:21" ht="12.7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</row>
    <row r="157" spans="1:21" ht="12.7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</row>
    <row r="158" spans="1:21" ht="12.7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</row>
    <row r="159" spans="1:21" ht="12.7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</row>
    <row r="160" spans="1:21" ht="12.7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</row>
    <row r="161" spans="1:21" ht="12.7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</row>
    <row r="162" spans="1:21" ht="12.7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</row>
    <row r="163" spans="1:21" ht="12.7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</row>
    <row r="164" spans="1:21" ht="12.7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</row>
    <row r="165" spans="1:21" ht="12.7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</row>
    <row r="166" spans="1:21" ht="12.7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</row>
    <row r="167" spans="1:21" ht="12.7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</row>
    <row r="168" spans="1:21" ht="12.7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</row>
    <row r="169" spans="1:21" ht="12.7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</row>
    <row r="170" spans="1:21" ht="12.7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</row>
    <row r="171" spans="1:21" ht="12.7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</row>
    <row r="172" spans="1:21" ht="12.7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</row>
    <row r="173" spans="1:21" ht="12.7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</row>
    <row r="174" spans="1:21" ht="12.7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</row>
    <row r="175" spans="1:21" ht="12.7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</row>
    <row r="176" spans="1:21" ht="12.7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</row>
    <row r="177" spans="1:21" ht="12.7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</row>
    <row r="178" spans="1:21" ht="12.7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</row>
    <row r="179" spans="1:21" ht="12.7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</row>
    <row r="180" spans="1:21" ht="12.7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</row>
    <row r="181" spans="1:21" ht="12.7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</row>
    <row r="182" spans="1:21" ht="12.7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</row>
    <row r="183" spans="1:21" ht="12.7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</row>
    <row r="184" spans="1:21" ht="12.7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</row>
    <row r="185" spans="1:21" ht="12.7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</row>
    <row r="186" spans="1:21" ht="12.7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</row>
    <row r="187" spans="1:21" ht="12.7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</row>
    <row r="188" spans="1:21" ht="12.7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</row>
    <row r="189" spans="1:21" ht="12.7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</row>
    <row r="190" spans="1:21" ht="12.7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</row>
    <row r="191" spans="1:21" ht="12.7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</row>
    <row r="192" spans="1:21" ht="12.7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</row>
    <row r="193" spans="1:21" ht="12.7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</row>
    <row r="194" spans="1:21" ht="12.7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</row>
    <row r="195" spans="1:21" ht="12.7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</row>
    <row r="196" spans="1:21" ht="12.7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</row>
    <row r="197" spans="1:21" ht="12.7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</row>
    <row r="198" spans="1:21" ht="12.7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</row>
    <row r="199" spans="1:21" ht="12.7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</row>
    <row r="200" spans="1:21" ht="12.7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</row>
    <row r="201" spans="1:21" ht="12.7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</row>
    <row r="202" spans="1:21" ht="12.7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</row>
    <row r="203" spans="1:21" ht="12.7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</row>
    <row r="204" spans="1:21" ht="12.7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</row>
    <row r="205" spans="1:21" ht="12.7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</row>
    <row r="206" spans="1:21" ht="12.7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</row>
    <row r="207" spans="1:21" ht="12.7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</row>
    <row r="208" spans="1:21" ht="12.7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</row>
    <row r="209" spans="1:21" ht="12.7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</row>
    <row r="210" spans="1:21" ht="12.7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</row>
    <row r="211" spans="1:21" ht="12.7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</row>
    <row r="212" spans="1:21" ht="12.7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</row>
    <row r="213" spans="1:21" ht="12.7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</row>
    <row r="214" spans="1:21" ht="12.7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</row>
    <row r="215" spans="1:21" ht="12.7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</row>
    <row r="216" spans="1:21" ht="12.7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</row>
    <row r="217" spans="1:21" ht="12.7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</row>
    <row r="218" spans="1:21" ht="12.7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</row>
    <row r="219" spans="1:21" ht="12.7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</row>
    <row r="220" spans="1:21" ht="12.7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</row>
    <row r="221" spans="1:21" ht="12.7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</row>
    <row r="222" spans="1:21" ht="12.7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</row>
    <row r="223" spans="1:21" ht="12.7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</row>
    <row r="224" spans="1:21" ht="12.7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</row>
    <row r="225" spans="1:21" ht="12.7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</row>
    <row r="226" spans="1:21" ht="12.7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</row>
    <row r="227" spans="1:21" ht="12.7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</row>
    <row r="228" spans="1:21" ht="12.7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</row>
    <row r="229" spans="1:21" ht="12.7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</row>
    <row r="230" spans="1:21" ht="12.7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</row>
    <row r="231" spans="1:21" ht="12.7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</row>
    <row r="232" spans="1:21" ht="12.7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</row>
    <row r="233" spans="1:21" ht="12.7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</row>
    <row r="234" spans="1:21" ht="12.7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</row>
    <row r="235" spans="1:21" ht="12.7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</row>
    <row r="236" spans="1:21" ht="12.7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</row>
    <row r="237" spans="1:21" ht="12.7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</row>
    <row r="238" spans="1:21" ht="12.7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</row>
    <row r="239" spans="1:21" ht="12.7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</row>
    <row r="240" spans="1:21" ht="12.7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</row>
    <row r="241" spans="1:21" ht="12.7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</row>
    <row r="242" spans="1:21" ht="12.7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</row>
    <row r="243" spans="1:21" ht="12.7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</row>
    <row r="244" spans="1:21" ht="12.7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</row>
    <row r="245" spans="1:21" ht="12.7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</row>
    <row r="246" spans="1:21" ht="12.7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</row>
    <row r="247" spans="1:21" ht="12.7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</row>
    <row r="248" spans="1:21" ht="12.7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</row>
    <row r="249" spans="1:21" ht="12.7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</row>
    <row r="250" spans="1:21" ht="12.7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</row>
  </sheetData>
  <mergeCells count="35">
    <mergeCell ref="N17:O17"/>
    <mergeCell ref="F17:G17"/>
    <mergeCell ref="H17:I17"/>
    <mergeCell ref="J17:K17"/>
    <mergeCell ref="L17:M17"/>
    <mergeCell ref="A1:U1"/>
    <mergeCell ref="B2:C2"/>
    <mergeCell ref="D2:E2"/>
    <mergeCell ref="F2:G2"/>
    <mergeCell ref="H2:I2"/>
    <mergeCell ref="J2:K2"/>
    <mergeCell ref="L2:M2"/>
    <mergeCell ref="N2:O2"/>
    <mergeCell ref="T2:U2"/>
    <mergeCell ref="R2:S2"/>
    <mergeCell ref="P2:Q2"/>
    <mergeCell ref="R17:S17"/>
    <mergeCell ref="T17:U17"/>
    <mergeCell ref="R31:S31"/>
    <mergeCell ref="T31:U31"/>
    <mergeCell ref="P17:Q17"/>
    <mergeCell ref="A16:U16"/>
    <mergeCell ref="A30:U30"/>
    <mergeCell ref="B17:C17"/>
    <mergeCell ref="D17:E17"/>
    <mergeCell ref="A45:U45"/>
    <mergeCell ref="Q46:U46"/>
    <mergeCell ref="J31:K31"/>
    <mergeCell ref="L31:M31"/>
    <mergeCell ref="N31:O31"/>
    <mergeCell ref="P31:Q31"/>
    <mergeCell ref="B31:C31"/>
    <mergeCell ref="D31:E31"/>
    <mergeCell ref="F31:G31"/>
    <mergeCell ref="H31:I31"/>
  </mergeCells>
  <printOptions/>
  <pageMargins left="0.65" right="0.75" top="1" bottom="1" header="0" footer="0"/>
  <pageSetup fitToHeight="1" fitToWidth="1" horizontalDpi="600" verticalDpi="600" orientation="landscape" paperSize="9" scale="57" r:id="rId2"/>
  <headerFooter alignWithMargins="0">
    <oddHeader>&amp;L&amp;G</oddHeader>
  </headerFooter>
  <ignoredErrors>
    <ignoredError sqref="C41:W43 A7:U14 C17:U29 A17:A29 A15 B17:B29 B15 C15:U15 A31:A37 B31:B37 C31:U37" formula="1"/>
  </ignoredError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333"/>
  <sheetViews>
    <sheetView zoomScale="75" zoomScaleNormal="75" workbookViewId="0" topLeftCell="A1">
      <selection activeCell="E56" sqref="E56"/>
    </sheetView>
  </sheetViews>
  <sheetFormatPr defaultColWidth="11.421875" defaultRowHeight="12.75"/>
  <cols>
    <col min="1" max="1" width="15.421875" style="0" customWidth="1"/>
    <col min="2" max="2" width="8.00390625" style="0" bestFit="1" customWidth="1"/>
    <col min="3" max="3" width="7.140625" style="0" bestFit="1" customWidth="1"/>
    <col min="4" max="4" width="8.00390625" style="0" bestFit="1" customWidth="1"/>
    <col min="5" max="5" width="7.140625" style="0" bestFit="1" customWidth="1"/>
    <col min="6" max="6" width="8.00390625" style="0" bestFit="1" customWidth="1"/>
    <col min="7" max="7" width="7.140625" style="0" bestFit="1" customWidth="1"/>
    <col min="8" max="8" width="8.00390625" style="0" bestFit="1" customWidth="1"/>
    <col min="9" max="9" width="6.8515625" style="0" bestFit="1" customWidth="1"/>
    <col min="10" max="10" width="8.00390625" style="0" bestFit="1" customWidth="1"/>
    <col min="11" max="11" width="6.8515625" style="0" bestFit="1" customWidth="1"/>
    <col min="12" max="12" width="7.57421875" style="0" bestFit="1" customWidth="1"/>
    <col min="13" max="13" width="6.8515625" style="0" bestFit="1" customWidth="1"/>
    <col min="14" max="14" width="8.00390625" style="0" bestFit="1" customWidth="1"/>
    <col min="15" max="15" width="7.140625" style="0" bestFit="1" customWidth="1"/>
    <col min="16" max="16" width="8.00390625" style="0" bestFit="1" customWidth="1"/>
    <col min="17" max="17" width="7.140625" style="0" bestFit="1" customWidth="1"/>
    <col min="18" max="18" width="9.140625" style="0" bestFit="1" customWidth="1"/>
    <col min="19" max="19" width="6.8515625" style="0" bestFit="1" customWidth="1"/>
    <col min="20" max="20" width="10.421875" style="0" bestFit="1" customWidth="1"/>
    <col min="21" max="21" width="7.140625" style="0" bestFit="1" customWidth="1"/>
  </cols>
  <sheetData>
    <row r="1" spans="1:23" ht="20.25" customHeight="1">
      <c r="A1" s="293" t="s">
        <v>162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5"/>
      <c r="V1" s="16"/>
      <c r="W1" s="16"/>
    </row>
    <row r="2" spans="1:67" ht="15">
      <c r="A2" s="22"/>
      <c r="B2" s="290" t="s">
        <v>14</v>
      </c>
      <c r="C2" s="290"/>
      <c r="D2" s="290" t="s">
        <v>17</v>
      </c>
      <c r="E2" s="290"/>
      <c r="F2" s="290" t="s">
        <v>16</v>
      </c>
      <c r="G2" s="290"/>
      <c r="H2" s="290" t="s">
        <v>15</v>
      </c>
      <c r="I2" s="290"/>
      <c r="J2" s="290" t="s">
        <v>12</v>
      </c>
      <c r="K2" s="290"/>
      <c r="L2" s="290" t="s">
        <v>13</v>
      </c>
      <c r="M2" s="290"/>
      <c r="N2" s="290" t="s">
        <v>18</v>
      </c>
      <c r="O2" s="290"/>
      <c r="P2" s="290" t="s">
        <v>19</v>
      </c>
      <c r="Q2" s="290"/>
      <c r="R2" s="290" t="s">
        <v>20</v>
      </c>
      <c r="S2" s="291"/>
      <c r="T2" s="290" t="s">
        <v>21</v>
      </c>
      <c r="U2" s="291"/>
      <c r="V2" s="16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</row>
    <row r="3" spans="1:67" ht="13.5" thickBot="1">
      <c r="A3" s="23" t="s">
        <v>22</v>
      </c>
      <c r="B3" s="24" t="s">
        <v>23</v>
      </c>
      <c r="C3" s="24" t="s">
        <v>29</v>
      </c>
      <c r="D3" s="24" t="s">
        <v>23</v>
      </c>
      <c r="E3" s="24" t="s">
        <v>29</v>
      </c>
      <c r="F3" s="24" t="s">
        <v>23</v>
      </c>
      <c r="G3" s="24" t="s">
        <v>29</v>
      </c>
      <c r="H3" s="24" t="s">
        <v>23</v>
      </c>
      <c r="I3" s="24" t="s">
        <v>29</v>
      </c>
      <c r="J3" s="24" t="s">
        <v>23</v>
      </c>
      <c r="K3" s="24" t="s">
        <v>29</v>
      </c>
      <c r="L3" s="24" t="s">
        <v>23</v>
      </c>
      <c r="M3" s="24" t="s">
        <v>29</v>
      </c>
      <c r="N3" s="24" t="s">
        <v>23</v>
      </c>
      <c r="O3" s="24" t="s">
        <v>29</v>
      </c>
      <c r="P3" s="24" t="s">
        <v>23</v>
      </c>
      <c r="Q3" s="24" t="s">
        <v>29</v>
      </c>
      <c r="R3" s="24" t="s">
        <v>23</v>
      </c>
      <c r="S3" s="24" t="s">
        <v>29</v>
      </c>
      <c r="T3" s="25" t="s">
        <v>23</v>
      </c>
      <c r="U3" s="87" t="s">
        <v>29</v>
      </c>
      <c r="V3" s="16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</row>
    <row r="4" spans="1:67" ht="12.75">
      <c r="A4" s="26" t="s">
        <v>24</v>
      </c>
      <c r="B4" s="88">
        <v>7098</v>
      </c>
      <c r="C4" s="28">
        <v>0.05398457583547558</v>
      </c>
      <c r="D4" s="89">
        <v>12925</v>
      </c>
      <c r="E4" s="28">
        <v>0.05237437241927053</v>
      </c>
      <c r="F4" s="90">
        <v>7615</v>
      </c>
      <c r="G4" s="28">
        <v>0.048995007206094295</v>
      </c>
      <c r="H4" s="89">
        <v>6785</v>
      </c>
      <c r="I4" s="28">
        <v>0.04012632251272983</v>
      </c>
      <c r="J4" s="90">
        <v>4569</v>
      </c>
      <c r="K4" s="28">
        <v>0.04760118768557587</v>
      </c>
      <c r="L4" s="89">
        <v>6014</v>
      </c>
      <c r="M4" s="28">
        <v>0.044374266762095195</v>
      </c>
      <c r="N4" s="90">
        <v>15587</v>
      </c>
      <c r="O4" s="28">
        <v>0.05300258433079434</v>
      </c>
      <c r="P4" s="89">
        <v>19735</v>
      </c>
      <c r="Q4" s="28">
        <v>0.05289069702622157</v>
      </c>
      <c r="R4" s="89">
        <v>80328</v>
      </c>
      <c r="S4" s="28">
        <v>0.05015797689665938</v>
      </c>
      <c r="T4" s="91">
        <v>424058</v>
      </c>
      <c r="U4" s="28">
        <v>0.05405097431400341</v>
      </c>
      <c r="V4" s="16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</row>
    <row r="5" spans="1:67" ht="12.75">
      <c r="A5" s="29">
        <v>1</v>
      </c>
      <c r="B5" s="88">
        <v>7361</v>
      </c>
      <c r="C5" s="28">
        <v>0.055984849637212696</v>
      </c>
      <c r="D5" s="88">
        <v>14297</v>
      </c>
      <c r="E5" s="28">
        <v>0.05793395763855402</v>
      </c>
      <c r="F5" s="92">
        <v>8159</v>
      </c>
      <c r="G5" s="28">
        <v>0.052495110150298535</v>
      </c>
      <c r="H5" s="88">
        <v>8945</v>
      </c>
      <c r="I5" s="28">
        <v>0.052900509193274624</v>
      </c>
      <c r="J5" s="92">
        <v>5321</v>
      </c>
      <c r="K5" s="28">
        <v>0.05543574516851591</v>
      </c>
      <c r="L5" s="88">
        <v>6579</v>
      </c>
      <c r="M5" s="28">
        <v>0.048543116233426054</v>
      </c>
      <c r="N5" s="92">
        <v>17372</v>
      </c>
      <c r="O5" s="28">
        <v>0.059072361262241566</v>
      </c>
      <c r="P5" s="88">
        <v>21694</v>
      </c>
      <c r="Q5" s="28">
        <v>0.05814090606976694</v>
      </c>
      <c r="R5" s="88">
        <v>89728</v>
      </c>
      <c r="S5" s="28">
        <v>0.056027474242897286</v>
      </c>
      <c r="T5" s="92">
        <v>462458</v>
      </c>
      <c r="U5" s="28">
        <v>0.05894548736093975</v>
      </c>
      <c r="V5" s="16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</row>
    <row r="6" spans="1:67" ht="12.75">
      <c r="A6" s="29">
        <v>2</v>
      </c>
      <c r="B6" s="88">
        <v>7432</v>
      </c>
      <c r="C6" s="28">
        <v>0.05652484750764363</v>
      </c>
      <c r="D6" s="88">
        <v>14119</v>
      </c>
      <c r="E6" s="28">
        <v>0.057212670343340856</v>
      </c>
      <c r="F6" s="92">
        <v>8114</v>
      </c>
      <c r="G6" s="28">
        <v>0.05220557957586988</v>
      </c>
      <c r="H6" s="88">
        <v>8930</v>
      </c>
      <c r="I6" s="28">
        <v>0.052811799563548624</v>
      </c>
      <c r="J6" s="92">
        <v>5251</v>
      </c>
      <c r="K6" s="28">
        <v>0.054706464551752876</v>
      </c>
      <c r="L6" s="88">
        <v>6789</v>
      </c>
      <c r="M6" s="28">
        <v>0.050092600107726024</v>
      </c>
      <c r="N6" s="92">
        <v>16958</v>
      </c>
      <c r="O6" s="28">
        <v>0.057664581066376494</v>
      </c>
      <c r="P6" s="88">
        <v>21502</v>
      </c>
      <c r="Q6" s="28">
        <v>0.057626337342681334</v>
      </c>
      <c r="R6" s="88">
        <v>89095</v>
      </c>
      <c r="S6" s="28">
        <v>0.05563221979394318</v>
      </c>
      <c r="T6" s="92">
        <v>457946</v>
      </c>
      <c r="U6" s="28">
        <v>0.05837038207792473</v>
      </c>
      <c r="V6" s="16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</row>
    <row r="7" spans="1:67" ht="12.75">
      <c r="A7" s="30" t="s">
        <v>30</v>
      </c>
      <c r="B7" s="31">
        <f aca="true" t="shared" si="0" ref="B7:U7">B4+B5+B6</f>
        <v>21891</v>
      </c>
      <c r="C7" s="43">
        <f t="shared" si="0"/>
        <v>0.1664942729803319</v>
      </c>
      <c r="D7" s="31">
        <f t="shared" si="0"/>
        <v>41341</v>
      </c>
      <c r="E7" s="43">
        <f t="shared" si="0"/>
        <v>0.1675210004011654</v>
      </c>
      <c r="F7" s="31">
        <f t="shared" si="0"/>
        <v>23888</v>
      </c>
      <c r="G7" s="43">
        <f t="shared" si="0"/>
        <v>0.1536956969322627</v>
      </c>
      <c r="H7" s="31">
        <f t="shared" si="0"/>
        <v>24660</v>
      </c>
      <c r="I7" s="43">
        <f t="shared" si="0"/>
        <v>0.14583863126955307</v>
      </c>
      <c r="J7" s="31">
        <f t="shared" si="0"/>
        <v>15141</v>
      </c>
      <c r="K7" s="43">
        <f t="shared" si="0"/>
        <v>0.15774339740584464</v>
      </c>
      <c r="L7" s="31">
        <f t="shared" si="0"/>
        <v>19382</v>
      </c>
      <c r="M7" s="41">
        <f t="shared" si="0"/>
        <v>0.14300998310324725</v>
      </c>
      <c r="N7" s="31">
        <f t="shared" si="0"/>
        <v>49917</v>
      </c>
      <c r="O7" s="43">
        <f t="shared" si="0"/>
        <v>0.1697395266594124</v>
      </c>
      <c r="P7" s="31">
        <f t="shared" si="0"/>
        <v>62931</v>
      </c>
      <c r="Q7" s="43">
        <f t="shared" si="0"/>
        <v>0.16865794043866983</v>
      </c>
      <c r="R7" s="31">
        <f t="shared" si="0"/>
        <v>259151</v>
      </c>
      <c r="S7" s="43">
        <f t="shared" si="0"/>
        <v>0.16181767093349983</v>
      </c>
      <c r="T7" s="31">
        <f t="shared" si="0"/>
        <v>1344462</v>
      </c>
      <c r="U7" s="43">
        <f t="shared" si="0"/>
        <v>0.17136684375286787</v>
      </c>
      <c r="V7" s="16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</row>
    <row r="8" spans="1:67" ht="13.5" thickBot="1">
      <c r="A8" s="38" t="s">
        <v>31</v>
      </c>
      <c r="B8" s="38">
        <f>B7/$R7</f>
        <v>0.08447198737415638</v>
      </c>
      <c r="C8" s="39"/>
      <c r="D8" s="38">
        <f>D7/$R7</f>
        <v>0.15952475583733036</v>
      </c>
      <c r="E8" s="39"/>
      <c r="F8" s="38">
        <f>F7/$R7</f>
        <v>0.09217791943693059</v>
      </c>
      <c r="G8" s="39"/>
      <c r="H8" s="38">
        <f>H7/$R7</f>
        <v>0.09515687765048177</v>
      </c>
      <c r="I8" s="39"/>
      <c r="J8" s="38">
        <f>J7/$R7</f>
        <v>0.05842539677639677</v>
      </c>
      <c r="K8" s="39"/>
      <c r="L8" s="38">
        <f>L7/$R7</f>
        <v>0.07479037318011507</v>
      </c>
      <c r="M8" s="39"/>
      <c r="N8" s="38">
        <f>N7/$R7</f>
        <v>0.19261743153605426</v>
      </c>
      <c r="O8" s="39"/>
      <c r="P8" s="38">
        <f>P7/$R7</f>
        <v>0.2428352582085348</v>
      </c>
      <c r="Q8" s="39"/>
      <c r="R8" s="38">
        <f>R7/$R7</f>
        <v>1</v>
      </c>
      <c r="S8" s="39"/>
      <c r="T8" s="38" t="s">
        <v>27</v>
      </c>
      <c r="U8" s="39"/>
      <c r="V8" s="16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</row>
    <row r="9" spans="1:67" ht="12.75">
      <c r="A9" s="29">
        <v>3</v>
      </c>
      <c r="B9" s="27">
        <v>7376</v>
      </c>
      <c r="C9" s="28">
        <v>0.056098933694345994</v>
      </c>
      <c r="D9" s="27">
        <v>13900</v>
      </c>
      <c r="E9" s="28">
        <v>0.05632524383967972</v>
      </c>
      <c r="F9" s="27">
        <v>8221</v>
      </c>
      <c r="G9" s="28">
        <v>0.05289401894173358</v>
      </c>
      <c r="H9" s="27">
        <v>8762</v>
      </c>
      <c r="I9" s="28">
        <v>0.05181825171061736</v>
      </c>
      <c r="J9" s="27">
        <v>5316</v>
      </c>
      <c r="K9" s="28">
        <v>0.05538365369588998</v>
      </c>
      <c r="L9" s="27">
        <v>6811</v>
      </c>
      <c r="M9" s="28">
        <v>0.05025492698979554</v>
      </c>
      <c r="N9" s="27">
        <v>16839</v>
      </c>
      <c r="O9" s="28">
        <v>0.05725992927094668</v>
      </c>
      <c r="P9" s="27">
        <v>21403</v>
      </c>
      <c r="Q9" s="28">
        <v>0.057361012842777816</v>
      </c>
      <c r="R9" s="27">
        <v>88628</v>
      </c>
      <c r="S9" s="28">
        <v>0.05534061817046519</v>
      </c>
      <c r="T9" s="27">
        <v>455456</v>
      </c>
      <c r="U9" s="28">
        <v>0.05805300349753745</v>
      </c>
      <c r="V9" s="16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</row>
    <row r="10" spans="1:67" ht="13.5" thickBot="1">
      <c r="A10" s="35" t="s">
        <v>23</v>
      </c>
      <c r="B10" s="36">
        <f>SUM(B7:B9)</f>
        <v>29267.084471987375</v>
      </c>
      <c r="C10" s="37">
        <f>C7+C9</f>
        <v>0.22259320667467788</v>
      </c>
      <c r="D10" s="36">
        <f>SUM(D7:D9)</f>
        <v>55241.159524755836</v>
      </c>
      <c r="E10" s="37">
        <f>E7+E9</f>
        <v>0.22384624424084512</v>
      </c>
      <c r="F10" s="36">
        <f>SUM(F7:F9)</f>
        <v>32109.092177919436</v>
      </c>
      <c r="G10" s="37">
        <f>G7+G9</f>
        <v>0.20658971587399627</v>
      </c>
      <c r="H10" s="36">
        <f>SUM(H7:H9)</f>
        <v>33422.09515687765</v>
      </c>
      <c r="I10" s="37">
        <f>I7+I9</f>
        <v>0.19765688298017042</v>
      </c>
      <c r="J10" s="36">
        <f>SUM(J7:J9)</f>
        <v>20457.058425396775</v>
      </c>
      <c r="K10" s="37">
        <f>K7+K9</f>
        <v>0.21312705110173463</v>
      </c>
      <c r="L10" s="36">
        <f>SUM(L7:L9)</f>
        <v>26193.07479037318</v>
      </c>
      <c r="M10" s="37">
        <f>M7+M9</f>
        <v>0.1932649100930428</v>
      </c>
      <c r="N10" s="36">
        <f>SUM(N7:N9)</f>
        <v>66756.19261743154</v>
      </c>
      <c r="O10" s="37">
        <f>O7+O9</f>
        <v>0.22699945593035908</v>
      </c>
      <c r="P10" s="36">
        <f>SUM(P7:P9)</f>
        <v>84334.2428352582</v>
      </c>
      <c r="Q10" s="37">
        <f>Q7+Q9</f>
        <v>0.22601895328144764</v>
      </c>
      <c r="R10" s="36">
        <f>SUM(R7:R9)</f>
        <v>347780</v>
      </c>
      <c r="S10" s="37">
        <f>S7+S9</f>
        <v>0.217158289103965</v>
      </c>
      <c r="T10" s="36">
        <f>SUM(T7:T9)</f>
        <v>1799918</v>
      </c>
      <c r="U10" s="37">
        <f>U7+U9</f>
        <v>0.22941984725040532</v>
      </c>
      <c r="V10" s="16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</row>
    <row r="11" spans="1:67" ht="13.5" thickBot="1">
      <c r="A11" s="38" t="s">
        <v>32</v>
      </c>
      <c r="B11" s="38">
        <f>B10/$R10</f>
        <v>0.08415401826438373</v>
      </c>
      <c r="C11" s="39"/>
      <c r="D11" s="38">
        <f>D10/$R10</f>
        <v>0.15883937985150334</v>
      </c>
      <c r="E11" s="39"/>
      <c r="F11" s="38">
        <f>F10/$R10</f>
        <v>0.09232587318971601</v>
      </c>
      <c r="G11" s="39"/>
      <c r="H11" s="38">
        <f>H10/$R10</f>
        <v>0.09610125699257477</v>
      </c>
      <c r="I11" s="39"/>
      <c r="J11" s="38">
        <f>J10/$R10</f>
        <v>0.05882183686640053</v>
      </c>
      <c r="K11" s="39"/>
      <c r="L11" s="38">
        <f>L10/$R10</f>
        <v>0.07531506926900103</v>
      </c>
      <c r="M11" s="39"/>
      <c r="N11" s="38">
        <f>N10/$R10</f>
        <v>0.19194948708215406</v>
      </c>
      <c r="O11" s="39"/>
      <c r="P11" s="38">
        <f>P10/$R10</f>
        <v>0.24249307848426652</v>
      </c>
      <c r="Q11" s="39"/>
      <c r="R11" s="38">
        <f>R10/$R10</f>
        <v>1</v>
      </c>
      <c r="S11" s="39"/>
      <c r="T11" s="38" t="s">
        <v>27</v>
      </c>
      <c r="U11" s="39"/>
      <c r="V11" s="16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</row>
    <row r="12" spans="1:67" ht="20.25" customHeight="1">
      <c r="A12" s="296" t="s">
        <v>163</v>
      </c>
      <c r="B12" s="297"/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8"/>
      <c r="V12" s="16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</row>
    <row r="13" spans="1:67" ht="15">
      <c r="A13" s="22"/>
      <c r="B13" s="290" t="s">
        <v>14</v>
      </c>
      <c r="C13" s="290"/>
      <c r="D13" s="290" t="s">
        <v>17</v>
      </c>
      <c r="E13" s="290"/>
      <c r="F13" s="290" t="s">
        <v>16</v>
      </c>
      <c r="G13" s="290"/>
      <c r="H13" s="290" t="s">
        <v>15</v>
      </c>
      <c r="I13" s="290"/>
      <c r="J13" s="290" t="s">
        <v>12</v>
      </c>
      <c r="K13" s="290"/>
      <c r="L13" s="290" t="s">
        <v>13</v>
      </c>
      <c r="M13" s="290"/>
      <c r="N13" s="290" t="s">
        <v>18</v>
      </c>
      <c r="O13" s="290"/>
      <c r="P13" s="290" t="s">
        <v>19</v>
      </c>
      <c r="Q13" s="290"/>
      <c r="R13" s="290" t="s">
        <v>20</v>
      </c>
      <c r="S13" s="291"/>
      <c r="T13" s="292" t="s">
        <v>21</v>
      </c>
      <c r="U13" s="303"/>
      <c r="V13" s="16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</row>
    <row r="14" spans="1:67" ht="13.5" thickBot="1">
      <c r="A14" s="23" t="s">
        <v>22</v>
      </c>
      <c r="B14" s="24" t="s">
        <v>23</v>
      </c>
      <c r="C14" s="24" t="s">
        <v>29</v>
      </c>
      <c r="D14" s="24" t="s">
        <v>23</v>
      </c>
      <c r="E14" s="24" t="s">
        <v>29</v>
      </c>
      <c r="F14" s="24" t="s">
        <v>23</v>
      </c>
      <c r="G14" s="24" t="s">
        <v>29</v>
      </c>
      <c r="H14" s="24" t="s">
        <v>23</v>
      </c>
      <c r="I14" s="24" t="s">
        <v>29</v>
      </c>
      <c r="J14" s="24" t="s">
        <v>23</v>
      </c>
      <c r="K14" s="24" t="s">
        <v>29</v>
      </c>
      <c r="L14" s="24" t="s">
        <v>23</v>
      </c>
      <c r="M14" s="24" t="s">
        <v>29</v>
      </c>
      <c r="N14" s="24" t="s">
        <v>23</v>
      </c>
      <c r="O14" s="24" t="s">
        <v>29</v>
      </c>
      <c r="P14" s="24" t="s">
        <v>23</v>
      </c>
      <c r="Q14" s="24" t="s">
        <v>29</v>
      </c>
      <c r="R14" s="24" t="s">
        <v>23</v>
      </c>
      <c r="S14" s="24" t="s">
        <v>29</v>
      </c>
      <c r="T14" s="25" t="s">
        <v>23</v>
      </c>
      <c r="U14" s="127" t="s">
        <v>35</v>
      </c>
      <c r="V14" s="16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</row>
    <row r="15" spans="1:67" ht="12.75">
      <c r="A15" s="26" t="s">
        <v>24</v>
      </c>
      <c r="B15" s="89">
        <v>3596</v>
      </c>
      <c r="C15" s="28">
        <v>0.05301645338208409</v>
      </c>
      <c r="D15" s="89">
        <v>6707</v>
      </c>
      <c r="E15" s="28">
        <v>0.052384932009716244</v>
      </c>
      <c r="F15" s="122">
        <v>3957</v>
      </c>
      <c r="G15" s="28">
        <v>0.049389033812204344</v>
      </c>
      <c r="H15" s="92">
        <v>3573</v>
      </c>
      <c r="I15" s="28">
        <v>0.04079838313712504</v>
      </c>
      <c r="J15" s="92">
        <v>2396</v>
      </c>
      <c r="K15" s="28">
        <v>0.04855018135397459</v>
      </c>
      <c r="L15" s="92">
        <v>3088</v>
      </c>
      <c r="M15" s="28">
        <v>0.04420142566774498</v>
      </c>
      <c r="N15" s="92">
        <v>8112</v>
      </c>
      <c r="O15" s="28">
        <v>0.05387312719158432</v>
      </c>
      <c r="P15" s="92">
        <v>10270</v>
      </c>
      <c r="Q15" s="28">
        <v>0.05350351654076582</v>
      </c>
      <c r="R15" s="92">
        <v>41699</v>
      </c>
      <c r="S15" s="28">
        <v>0.05056502005066324</v>
      </c>
      <c r="T15" s="92">
        <v>219780</v>
      </c>
      <c r="U15" s="28">
        <v>0.05446266502289102</v>
      </c>
      <c r="V15" s="16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</row>
    <row r="16" spans="1:67" ht="12.75">
      <c r="A16" s="29">
        <v>1</v>
      </c>
      <c r="B16" s="88">
        <v>3820</v>
      </c>
      <c r="C16" s="28">
        <v>0.05631892433803149</v>
      </c>
      <c r="D16" s="88">
        <v>7390</v>
      </c>
      <c r="E16" s="28">
        <v>0.05771949419290339</v>
      </c>
      <c r="F16" s="122">
        <v>4190</v>
      </c>
      <c r="G16" s="28">
        <v>0.05229720790324392</v>
      </c>
      <c r="H16" s="88">
        <v>4651</v>
      </c>
      <c r="I16" s="28">
        <v>0.05310755106934469</v>
      </c>
      <c r="J16" s="92">
        <v>2669</v>
      </c>
      <c r="K16" s="28">
        <v>0.054081984154323116</v>
      </c>
      <c r="L16" s="92">
        <v>3398</v>
      </c>
      <c r="M16" s="28">
        <v>0.04863874495433855</v>
      </c>
      <c r="N16" s="92">
        <v>8869</v>
      </c>
      <c r="O16" s="28">
        <v>0.05890048878971416</v>
      </c>
      <c r="P16" s="92">
        <v>11136</v>
      </c>
      <c r="Q16" s="28">
        <v>0.05801510810106798</v>
      </c>
      <c r="R16" s="92">
        <v>46123</v>
      </c>
      <c r="S16" s="28">
        <v>0.0559296486677556</v>
      </c>
      <c r="T16" s="92">
        <v>238211</v>
      </c>
      <c r="U16" s="28">
        <v>0.059029965864809776</v>
      </c>
      <c r="V16" s="16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</row>
    <row r="17" spans="1:67" ht="12.75">
      <c r="A17" s="29">
        <v>2</v>
      </c>
      <c r="B17" s="88">
        <v>3835</v>
      </c>
      <c r="C17" s="28">
        <v>0.05654007194668868</v>
      </c>
      <c r="D17" s="88">
        <v>7289</v>
      </c>
      <c r="E17" s="28">
        <v>0.05693063507064585</v>
      </c>
      <c r="F17" s="122">
        <v>4199</v>
      </c>
      <c r="G17" s="28">
        <v>0.05240954080804803</v>
      </c>
      <c r="H17" s="96">
        <v>4634</v>
      </c>
      <c r="I17" s="28">
        <v>0.05291343617616497</v>
      </c>
      <c r="J17" s="92">
        <v>2738</v>
      </c>
      <c r="K17" s="28">
        <v>0.05548013211485076</v>
      </c>
      <c r="L17" s="92">
        <v>3523</v>
      </c>
      <c r="M17" s="28">
        <v>0.05042798660215854</v>
      </c>
      <c r="N17" s="92">
        <v>8750</v>
      </c>
      <c r="O17" s="28">
        <v>0.05811019020295399</v>
      </c>
      <c r="P17" s="92">
        <v>10951</v>
      </c>
      <c r="Q17" s="28">
        <v>0.05705131544673092</v>
      </c>
      <c r="R17" s="92">
        <v>45919</v>
      </c>
      <c r="S17" s="28">
        <v>0.05568227429210306</v>
      </c>
      <c r="T17" s="92">
        <v>236087</v>
      </c>
      <c r="U17" s="28">
        <v>0.05850362725115694</v>
      </c>
      <c r="V17" s="16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</row>
    <row r="18" spans="1:67" ht="12.75">
      <c r="A18" s="30" t="s">
        <v>30</v>
      </c>
      <c r="B18" s="33">
        <f aca="true" t="shared" si="1" ref="B18:U18">B15+B16+B17</f>
        <v>11251</v>
      </c>
      <c r="C18" s="41">
        <f t="shared" si="1"/>
        <v>0.1658754496668043</v>
      </c>
      <c r="D18" s="33">
        <f t="shared" si="1"/>
        <v>21386</v>
      </c>
      <c r="E18" s="41">
        <f t="shared" si="1"/>
        <v>0.16703506127326548</v>
      </c>
      <c r="F18" s="33">
        <f t="shared" si="1"/>
        <v>12346</v>
      </c>
      <c r="G18" s="41">
        <f t="shared" si="1"/>
        <v>0.1540957825234963</v>
      </c>
      <c r="H18" s="33">
        <f t="shared" si="1"/>
        <v>12858</v>
      </c>
      <c r="I18" s="41">
        <f t="shared" si="1"/>
        <v>0.1468193703826347</v>
      </c>
      <c r="J18" s="33">
        <f t="shared" si="1"/>
        <v>7803</v>
      </c>
      <c r="K18" s="41">
        <f t="shared" si="1"/>
        <v>0.15811229762314846</v>
      </c>
      <c r="L18" s="33">
        <f t="shared" si="1"/>
        <v>10009</v>
      </c>
      <c r="M18" s="41">
        <f t="shared" si="1"/>
        <v>0.14326815722424208</v>
      </c>
      <c r="N18" s="33">
        <f t="shared" si="1"/>
        <v>25731</v>
      </c>
      <c r="O18" s="41">
        <f t="shared" si="1"/>
        <v>0.17088380618425247</v>
      </c>
      <c r="P18" s="33">
        <f t="shared" si="1"/>
        <v>32357</v>
      </c>
      <c r="Q18" s="41">
        <f t="shared" si="1"/>
        <v>0.16856994008856474</v>
      </c>
      <c r="R18" s="33">
        <f t="shared" si="1"/>
        <v>133741</v>
      </c>
      <c r="S18" s="41">
        <f t="shared" si="1"/>
        <v>0.1621769430105219</v>
      </c>
      <c r="T18" s="33">
        <f t="shared" si="1"/>
        <v>694078</v>
      </c>
      <c r="U18" s="41">
        <f t="shared" si="1"/>
        <v>0.17199625813885774</v>
      </c>
      <c r="V18" s="16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</row>
    <row r="19" spans="1:67" ht="13.5" thickBot="1">
      <c r="A19" s="38" t="s">
        <v>31</v>
      </c>
      <c r="B19" s="38">
        <f>B18/$R18</f>
        <v>0.08412528693519564</v>
      </c>
      <c r="C19" s="39"/>
      <c r="D19" s="38">
        <f>D18/$R18</f>
        <v>0.15990608713857382</v>
      </c>
      <c r="E19" s="39"/>
      <c r="F19" s="38">
        <f>F18/$R18</f>
        <v>0.09231275375539288</v>
      </c>
      <c r="G19" s="39"/>
      <c r="H19" s="38">
        <f>H18/$R18</f>
        <v>0.09614104874346685</v>
      </c>
      <c r="I19" s="39"/>
      <c r="J19" s="38">
        <f>J18/$R18</f>
        <v>0.058344112874885036</v>
      </c>
      <c r="K19" s="39"/>
      <c r="L19" s="38">
        <f>L18/$R18</f>
        <v>0.07483868073365685</v>
      </c>
      <c r="M19" s="39"/>
      <c r="N19" s="38">
        <f>N18/$R18</f>
        <v>0.19239425456666243</v>
      </c>
      <c r="O19" s="39"/>
      <c r="P19" s="38">
        <f>P18/$R18</f>
        <v>0.2419377752521665</v>
      </c>
      <c r="Q19" s="39"/>
      <c r="R19" s="38">
        <f>R18/$R18</f>
        <v>1</v>
      </c>
      <c r="S19" s="39"/>
      <c r="T19" s="38" t="s">
        <v>27</v>
      </c>
      <c r="U19" s="39"/>
      <c r="V19" s="16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</row>
    <row r="20" spans="1:67" ht="12.75">
      <c r="A20" s="29">
        <v>3</v>
      </c>
      <c r="B20" s="88">
        <v>3780</v>
      </c>
      <c r="C20" s="28">
        <v>0.05572919738161231</v>
      </c>
      <c r="D20" s="96">
        <v>6707</v>
      </c>
      <c r="E20" s="28">
        <v>0.052384932009716244</v>
      </c>
      <c r="F20" s="95">
        <v>4229</v>
      </c>
      <c r="G20" s="28">
        <v>0.05278398382406171</v>
      </c>
      <c r="H20" s="96">
        <v>4501</v>
      </c>
      <c r="I20" s="28">
        <v>0.0513947726001119</v>
      </c>
      <c r="J20" s="99">
        <v>2700</v>
      </c>
      <c r="K20" s="28">
        <v>0.05471013758586452</v>
      </c>
      <c r="L20" s="99">
        <v>3465</v>
      </c>
      <c r="M20" s="28">
        <v>0.04959777847757007</v>
      </c>
      <c r="N20" s="99">
        <v>8664</v>
      </c>
      <c r="O20" s="28">
        <v>0.057539050047816384</v>
      </c>
      <c r="P20" s="99">
        <v>11000</v>
      </c>
      <c r="Q20" s="28">
        <v>0.05730659025787966</v>
      </c>
      <c r="R20" s="99">
        <v>45402</v>
      </c>
      <c r="S20" s="28">
        <v>0.055055350016552256</v>
      </c>
      <c r="T20" s="99">
        <v>233567</v>
      </c>
      <c r="U20" s="28">
        <v>0.05787915770953493</v>
      </c>
      <c r="V20" s="16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</row>
    <row r="21" spans="1:67" ht="13.5" thickBot="1">
      <c r="A21" s="35" t="s">
        <v>23</v>
      </c>
      <c r="B21" s="36">
        <f>SUM(B18:B20)</f>
        <v>15031.084125286936</v>
      </c>
      <c r="C21" s="37">
        <f>C18+C20</f>
        <v>0.2216046470484166</v>
      </c>
      <c r="D21" s="36">
        <f>SUM(D18:D20)</f>
        <v>28093.159906087138</v>
      </c>
      <c r="E21" s="37">
        <f>E18+E20</f>
        <v>0.21941999328298173</v>
      </c>
      <c r="F21" s="36">
        <f>SUM(F18:F20)</f>
        <v>16575.092312753754</v>
      </c>
      <c r="G21" s="37">
        <f>G18+G20</f>
        <v>0.206879766347558</v>
      </c>
      <c r="H21" s="36">
        <f>SUM(H18:H20)</f>
        <v>17359.096141048743</v>
      </c>
      <c r="I21" s="37">
        <f>I18+I20</f>
        <v>0.19821414298274662</v>
      </c>
      <c r="J21" s="36">
        <f>SUM(J18:J20)</f>
        <v>10503.058344112875</v>
      </c>
      <c r="K21" s="37">
        <f>K18+K20</f>
        <v>0.21282243520901298</v>
      </c>
      <c r="L21" s="36">
        <f>SUM(L18:L20)</f>
        <v>13474.074838680734</v>
      </c>
      <c r="M21" s="37">
        <f>M18+M20</f>
        <v>0.19286593570181215</v>
      </c>
      <c r="N21" s="36">
        <f>SUM(N18:N20)</f>
        <v>34395.19239425457</v>
      </c>
      <c r="O21" s="37">
        <f>O18+O20</f>
        <v>0.22842285623206887</v>
      </c>
      <c r="P21" s="36">
        <f>SUM(P18:P20)</f>
        <v>43357.24193777525</v>
      </c>
      <c r="Q21" s="37">
        <f>Q18+Q20</f>
        <v>0.2258765303464444</v>
      </c>
      <c r="R21" s="36">
        <f>SUM(R18:R20)</f>
        <v>179144</v>
      </c>
      <c r="S21" s="37">
        <f>S18+S20</f>
        <v>0.21723229302707417</v>
      </c>
      <c r="T21" s="36">
        <f>SUM(T18:T20)</f>
        <v>927645</v>
      </c>
      <c r="U21" s="37">
        <f>U18+U20</f>
        <v>0.22987541584839266</v>
      </c>
      <c r="V21" s="16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</row>
    <row r="22" spans="1:67" ht="13.5" thickBot="1">
      <c r="A22" s="38" t="s">
        <v>31</v>
      </c>
      <c r="B22" s="38">
        <f>B21/$R21</f>
        <v>0.08390503798780274</v>
      </c>
      <c r="C22" s="46"/>
      <c r="D22" s="38">
        <f>D21/$R21</f>
        <v>0.15681887144468773</v>
      </c>
      <c r="E22" s="46"/>
      <c r="F22" s="38">
        <f>F21/$R21</f>
        <v>0.09252384848364306</v>
      </c>
      <c r="G22" s="46"/>
      <c r="H22" s="38">
        <f>H21/$R21</f>
        <v>0.09690023746845411</v>
      </c>
      <c r="I22" s="46"/>
      <c r="J22" s="38">
        <f>J21/$R21</f>
        <v>0.05862913825812126</v>
      </c>
      <c r="K22" s="46"/>
      <c r="L22" s="38">
        <f>L21/$R21</f>
        <v>0.07521365403631008</v>
      </c>
      <c r="M22" s="46"/>
      <c r="N22" s="38">
        <f>N21/$R21</f>
        <v>0.19199745676246244</v>
      </c>
      <c r="O22" s="46"/>
      <c r="P22" s="38">
        <f>P21/$R21</f>
        <v>0.24202452740686403</v>
      </c>
      <c r="Q22" s="46"/>
      <c r="R22" s="38">
        <f>R21/$R21</f>
        <v>1</v>
      </c>
      <c r="S22" s="39"/>
      <c r="T22" s="38" t="s">
        <v>27</v>
      </c>
      <c r="U22" s="39"/>
      <c r="V22" s="16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</row>
    <row r="23" spans="1:67" ht="20.25" customHeight="1">
      <c r="A23" s="296" t="s">
        <v>164</v>
      </c>
      <c r="B23" s="297"/>
      <c r="C23" s="297"/>
      <c r="D23" s="297"/>
      <c r="E23" s="297"/>
      <c r="F23" s="297"/>
      <c r="G23" s="297"/>
      <c r="H23" s="297"/>
      <c r="I23" s="297"/>
      <c r="J23" s="297"/>
      <c r="K23" s="297"/>
      <c r="L23" s="297"/>
      <c r="M23" s="297"/>
      <c r="N23" s="297"/>
      <c r="O23" s="297"/>
      <c r="P23" s="297"/>
      <c r="Q23" s="297"/>
      <c r="R23" s="297"/>
      <c r="S23" s="297"/>
      <c r="T23" s="297"/>
      <c r="U23" s="298"/>
      <c r="V23" s="16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</row>
    <row r="24" spans="1:67" ht="15">
      <c r="A24" s="22"/>
      <c r="B24" s="290" t="s">
        <v>14</v>
      </c>
      <c r="C24" s="290"/>
      <c r="D24" s="290" t="s">
        <v>17</v>
      </c>
      <c r="E24" s="290"/>
      <c r="F24" s="290" t="s">
        <v>16</v>
      </c>
      <c r="G24" s="290"/>
      <c r="H24" s="290" t="s">
        <v>15</v>
      </c>
      <c r="I24" s="290"/>
      <c r="J24" s="290" t="s">
        <v>12</v>
      </c>
      <c r="K24" s="290"/>
      <c r="L24" s="290" t="s">
        <v>13</v>
      </c>
      <c r="M24" s="290"/>
      <c r="N24" s="290" t="s">
        <v>18</v>
      </c>
      <c r="O24" s="290"/>
      <c r="P24" s="290" t="s">
        <v>19</v>
      </c>
      <c r="Q24" s="290"/>
      <c r="R24" s="290" t="s">
        <v>20</v>
      </c>
      <c r="S24" s="291"/>
      <c r="T24" s="292" t="s">
        <v>21</v>
      </c>
      <c r="U24" s="291"/>
      <c r="V24" s="16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</row>
    <row r="25" spans="1:67" ht="13.5" thickBot="1">
      <c r="A25" s="23" t="s">
        <v>22</v>
      </c>
      <c r="B25" s="24" t="s">
        <v>23</v>
      </c>
      <c r="C25" s="24" t="s">
        <v>29</v>
      </c>
      <c r="D25" s="24" t="s">
        <v>23</v>
      </c>
      <c r="E25" s="24" t="s">
        <v>29</v>
      </c>
      <c r="F25" s="24" t="s">
        <v>23</v>
      </c>
      <c r="G25" s="24" t="s">
        <v>29</v>
      </c>
      <c r="H25" s="24" t="s">
        <v>23</v>
      </c>
      <c r="I25" s="24" t="s">
        <v>29</v>
      </c>
      <c r="J25" s="24" t="s">
        <v>23</v>
      </c>
      <c r="K25" s="24" t="s">
        <v>29</v>
      </c>
      <c r="L25" s="24" t="s">
        <v>23</v>
      </c>
      <c r="M25" s="24" t="s">
        <v>29</v>
      </c>
      <c r="N25" s="24" t="s">
        <v>23</v>
      </c>
      <c r="O25" s="24" t="s">
        <v>29</v>
      </c>
      <c r="P25" s="24" t="s">
        <v>23</v>
      </c>
      <c r="Q25" s="24" t="s">
        <v>29</v>
      </c>
      <c r="R25" s="24" t="s">
        <v>23</v>
      </c>
      <c r="S25" s="24" t="s">
        <v>29</v>
      </c>
      <c r="T25" s="25" t="s">
        <v>23</v>
      </c>
      <c r="U25" s="87" t="s">
        <v>35</v>
      </c>
      <c r="V25" s="16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</row>
    <row r="26" spans="1:67" ht="12.75">
      <c r="A26" s="26" t="s">
        <v>24</v>
      </c>
      <c r="B26" s="27">
        <v>3502</v>
      </c>
      <c r="C26" s="28">
        <v>0.05501618122977346</v>
      </c>
      <c r="D26" s="27">
        <v>6218</v>
      </c>
      <c r="E26" s="28">
        <v>0.05208446763777087</v>
      </c>
      <c r="F26" s="27">
        <v>3658</v>
      </c>
      <c r="G26" s="28">
        <v>0.04857579178009428</v>
      </c>
      <c r="H26" s="27">
        <v>3212</v>
      </c>
      <c r="I26" s="28">
        <v>0.03940427411242241</v>
      </c>
      <c r="J26" s="27">
        <v>2173</v>
      </c>
      <c r="K26" s="28">
        <v>0.04659690354676845</v>
      </c>
      <c r="L26" s="27">
        <v>2926</v>
      </c>
      <c r="M26" s="28">
        <v>0.04455814945101801</v>
      </c>
      <c r="N26" s="27">
        <v>7475</v>
      </c>
      <c r="O26" s="28">
        <v>0.0520891403723938</v>
      </c>
      <c r="P26" s="27">
        <v>9465</v>
      </c>
      <c r="Q26" s="28">
        <v>0.05224144211769641</v>
      </c>
      <c r="R26" s="27">
        <v>38629</v>
      </c>
      <c r="S26" s="28">
        <v>0.0497258762755217</v>
      </c>
      <c r="T26" s="27">
        <v>204278</v>
      </c>
      <c r="U26" s="28">
        <v>0.05361493611051693</v>
      </c>
      <c r="V26" s="16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</row>
    <row r="27" spans="1:67" ht="12.75">
      <c r="A27" s="29">
        <v>1</v>
      </c>
      <c r="B27" s="27">
        <v>3541</v>
      </c>
      <c r="C27" s="28">
        <v>0.0556288685707104</v>
      </c>
      <c r="D27" s="27">
        <v>6907</v>
      </c>
      <c r="E27" s="28">
        <v>0.0578558086159671</v>
      </c>
      <c r="F27" s="27">
        <v>3969</v>
      </c>
      <c r="G27" s="28">
        <v>0.05270566363455282</v>
      </c>
      <c r="H27" s="27">
        <v>4294</v>
      </c>
      <c r="I27" s="28">
        <v>0.05267806757121476</v>
      </c>
      <c r="J27" s="27">
        <v>2652</v>
      </c>
      <c r="K27" s="28">
        <v>0.05686837929407728</v>
      </c>
      <c r="L27" s="27">
        <v>3181</v>
      </c>
      <c r="M27" s="28">
        <v>0.04844137847016005</v>
      </c>
      <c r="N27" s="27">
        <v>8503</v>
      </c>
      <c r="O27" s="28">
        <v>0.05925270375738655</v>
      </c>
      <c r="P27" s="27">
        <v>10558</v>
      </c>
      <c r="Q27" s="28">
        <v>0.058274183399750525</v>
      </c>
      <c r="R27" s="27">
        <v>43605</v>
      </c>
      <c r="S27" s="28">
        <v>0.056131321934145946</v>
      </c>
      <c r="T27" s="27">
        <v>224247</v>
      </c>
      <c r="U27" s="28">
        <v>0.05885601277658431</v>
      </c>
      <c r="V27" s="16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</row>
    <row r="28" spans="1:67" ht="12.75">
      <c r="A28" s="29">
        <v>2</v>
      </c>
      <c r="B28" s="27">
        <v>3597</v>
      </c>
      <c r="C28" s="28">
        <v>0.05650862475256858</v>
      </c>
      <c r="D28" s="27">
        <v>6830</v>
      </c>
      <c r="E28" s="28">
        <v>0.057210825661945165</v>
      </c>
      <c r="F28" s="27">
        <v>3915</v>
      </c>
      <c r="G28" s="28">
        <v>0.05198857977557931</v>
      </c>
      <c r="H28" s="27">
        <v>4296</v>
      </c>
      <c r="I28" s="28">
        <v>0.05270260323380033</v>
      </c>
      <c r="J28" s="27">
        <v>2513</v>
      </c>
      <c r="K28" s="28">
        <v>0.05388772140498349</v>
      </c>
      <c r="L28" s="27">
        <v>3266</v>
      </c>
      <c r="M28" s="28">
        <v>0.04973578814320739</v>
      </c>
      <c r="N28" s="27">
        <v>8208</v>
      </c>
      <c r="O28" s="28">
        <v>0.05719701192998104</v>
      </c>
      <c r="P28" s="27">
        <v>10551</v>
      </c>
      <c r="Q28" s="28">
        <v>0.058235547362262524</v>
      </c>
      <c r="R28" s="27">
        <v>43176</v>
      </c>
      <c r="S28" s="28">
        <v>0.05557908395433288</v>
      </c>
      <c r="T28" s="27">
        <v>221859</v>
      </c>
      <c r="U28" s="28">
        <v>0.05822925675081592</v>
      </c>
      <c r="V28" s="16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</row>
    <row r="29" spans="1:67" ht="12.75">
      <c r="A29" s="30" t="s">
        <v>30</v>
      </c>
      <c r="B29" s="33">
        <f aca="true" t="shared" si="2" ref="B29:U29">B26+B27+B28</f>
        <v>10640</v>
      </c>
      <c r="C29" s="41">
        <f t="shared" si="2"/>
        <v>0.16715367455305244</v>
      </c>
      <c r="D29" s="33">
        <f t="shared" si="2"/>
        <v>19955</v>
      </c>
      <c r="E29" s="41">
        <f t="shared" si="2"/>
        <v>0.16715110191568314</v>
      </c>
      <c r="F29" s="33">
        <f t="shared" si="2"/>
        <v>11542</v>
      </c>
      <c r="G29" s="41">
        <f t="shared" si="2"/>
        <v>0.15327003519022642</v>
      </c>
      <c r="H29" s="33">
        <f t="shared" si="2"/>
        <v>11802</v>
      </c>
      <c r="I29" s="41">
        <f t="shared" si="2"/>
        <v>0.14478494491743749</v>
      </c>
      <c r="J29" s="33">
        <f t="shared" si="2"/>
        <v>7338</v>
      </c>
      <c r="K29" s="41">
        <f t="shared" si="2"/>
        <v>0.1573530042458292</v>
      </c>
      <c r="L29" s="33">
        <f t="shared" si="2"/>
        <v>9373</v>
      </c>
      <c r="M29" s="41">
        <f t="shared" si="2"/>
        <v>0.14273531606438544</v>
      </c>
      <c r="N29" s="33">
        <f t="shared" si="2"/>
        <v>24186</v>
      </c>
      <c r="O29" s="41">
        <f t="shared" si="2"/>
        <v>0.16853885605976138</v>
      </c>
      <c r="P29" s="33">
        <f t="shared" si="2"/>
        <v>30574</v>
      </c>
      <c r="Q29" s="41">
        <f t="shared" si="2"/>
        <v>0.16875117287970945</v>
      </c>
      <c r="R29" s="33">
        <f t="shared" si="2"/>
        <v>125410</v>
      </c>
      <c r="S29" s="41">
        <f t="shared" si="2"/>
        <v>0.16143628216400052</v>
      </c>
      <c r="T29" s="33">
        <f t="shared" si="2"/>
        <v>650384</v>
      </c>
      <c r="U29" s="41">
        <f t="shared" si="2"/>
        <v>0.17070020563791716</v>
      </c>
      <c r="V29" s="16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</row>
    <row r="30" spans="1:67" ht="13.5" thickBot="1">
      <c r="A30" s="38" t="s">
        <v>31</v>
      </c>
      <c r="B30" s="38">
        <f>B29/$R29</f>
        <v>0.08484171916115142</v>
      </c>
      <c r="C30" s="39"/>
      <c r="D30" s="38">
        <f>D29/$R29</f>
        <v>0.15911809265608803</v>
      </c>
      <c r="E30" s="39"/>
      <c r="F30" s="38">
        <f>F29/$R29</f>
        <v>0.09203412805996332</v>
      </c>
      <c r="G30" s="39"/>
      <c r="H30" s="38">
        <f>H29/$R29</f>
        <v>0.09410732796427718</v>
      </c>
      <c r="I30" s="39"/>
      <c r="J30" s="38">
        <f>J29/$R29</f>
        <v>0.05851208037636552</v>
      </c>
      <c r="K30" s="39"/>
      <c r="L30" s="38">
        <f>L29/$R29</f>
        <v>0.07473885655051431</v>
      </c>
      <c r="M30" s="39"/>
      <c r="N30" s="38">
        <f>N29/$R29</f>
        <v>0.19285543417590303</v>
      </c>
      <c r="O30" s="39"/>
      <c r="P30" s="38">
        <f>P29/$R29</f>
        <v>0.24379236105573718</v>
      </c>
      <c r="Q30" s="39"/>
      <c r="R30" s="38">
        <f>R29/$R29</f>
        <v>1</v>
      </c>
      <c r="S30" s="39"/>
      <c r="T30" s="38" t="s">
        <v>27</v>
      </c>
      <c r="U30" s="39"/>
      <c r="V30" s="16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</row>
    <row r="31" spans="1:67" ht="12.75">
      <c r="A31" s="29">
        <v>3</v>
      </c>
      <c r="B31" s="27">
        <v>3596</v>
      </c>
      <c r="C31" s="28">
        <v>0.056492914820749675</v>
      </c>
      <c r="D31" s="27">
        <v>6837</v>
      </c>
      <c r="E31" s="28">
        <v>0.057269460475947165</v>
      </c>
      <c r="F31" s="27">
        <v>3992</v>
      </c>
      <c r="G31" s="28">
        <v>0.053011088241152644</v>
      </c>
      <c r="H31" s="27">
        <v>4261</v>
      </c>
      <c r="I31" s="28">
        <v>0.05227322913855289</v>
      </c>
      <c r="J31" s="27">
        <v>2616</v>
      </c>
      <c r="K31" s="28">
        <v>0.056096410344383923</v>
      </c>
      <c r="L31" s="27">
        <v>3346</v>
      </c>
      <c r="M31" s="28">
        <v>0.050954056070781364</v>
      </c>
      <c r="N31" s="27">
        <v>8175</v>
      </c>
      <c r="O31" s="28">
        <v>0.05696705318318653</v>
      </c>
      <c r="P31" s="27">
        <v>10403</v>
      </c>
      <c r="Q31" s="28">
        <v>0.05741867114108777</v>
      </c>
      <c r="R31" s="27">
        <v>43226</v>
      </c>
      <c r="S31" s="28">
        <v>0.05564344735524349</v>
      </c>
      <c r="T31" s="27">
        <v>221889</v>
      </c>
      <c r="U31" s="28">
        <v>0.05823713057023513</v>
      </c>
      <c r="V31" s="16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</row>
    <row r="32" spans="1:67" ht="13.5" thickBot="1">
      <c r="A32" s="35" t="s">
        <v>23</v>
      </c>
      <c r="B32" s="36">
        <f>SUM(B29:B31)</f>
        <v>14236.084841719161</v>
      </c>
      <c r="C32" s="37">
        <f>C29+C31</f>
        <v>0.2236465893738021</v>
      </c>
      <c r="D32" s="36">
        <f>SUM(D29:D31)</f>
        <v>26792.159118092655</v>
      </c>
      <c r="E32" s="37">
        <f>E29+E31</f>
        <v>0.2244205623916303</v>
      </c>
      <c r="F32" s="36">
        <f>SUM(F29:F31)</f>
        <v>15534.09203412806</v>
      </c>
      <c r="G32" s="37">
        <f>G29+G31</f>
        <v>0.20628112343137905</v>
      </c>
      <c r="H32" s="36">
        <f>SUM(H29:H31)</f>
        <v>16063.094107327965</v>
      </c>
      <c r="I32" s="37">
        <f>I29+I31</f>
        <v>0.19705817405599038</v>
      </c>
      <c r="J32" s="36">
        <f>SUM(J29:J31)</f>
        <v>9954.058512080377</v>
      </c>
      <c r="K32" s="37">
        <f>K29+K31</f>
        <v>0.21344941459021313</v>
      </c>
      <c r="L32" s="36">
        <f>SUM(L29:L31)</f>
        <v>12719.07473885655</v>
      </c>
      <c r="M32" s="37">
        <f>M29+M31</f>
        <v>0.1936893721351668</v>
      </c>
      <c r="N32" s="36">
        <f>SUM(N29:N31)</f>
        <v>32361.192855434176</v>
      </c>
      <c r="O32" s="37">
        <f>O29+O31</f>
        <v>0.22550590924294792</v>
      </c>
      <c r="P32" s="36">
        <f>SUM(P29:P31)</f>
        <v>40977.243792361056</v>
      </c>
      <c r="Q32" s="37">
        <f>Q29+Q31</f>
        <v>0.2261698440207972</v>
      </c>
      <c r="R32" s="36">
        <f>SUM(R29:R31)</f>
        <v>168637</v>
      </c>
      <c r="S32" s="37">
        <f>S29+S31</f>
        <v>0.217079729519244</v>
      </c>
      <c r="T32" s="36">
        <f>SUM(T29:T31)</f>
        <v>872273</v>
      </c>
      <c r="U32" s="37">
        <f>U29+U31</f>
        <v>0.2289373362081523</v>
      </c>
      <c r="V32" s="16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</row>
    <row r="33" spans="1:67" ht="13.5" thickBot="1">
      <c r="A33" s="38" t="s">
        <v>31</v>
      </c>
      <c r="B33" s="38">
        <f>B32/$R32</f>
        <v>0.0844185133850766</v>
      </c>
      <c r="C33" s="39"/>
      <c r="D33" s="38">
        <f>D32/$R32</f>
        <v>0.1588747375611085</v>
      </c>
      <c r="E33" s="39"/>
      <c r="F33" s="38">
        <f>F32/$R32</f>
        <v>0.09211556203044445</v>
      </c>
      <c r="G33" s="39"/>
      <c r="H33" s="38">
        <f>H32/$R32</f>
        <v>0.09525248971060897</v>
      </c>
      <c r="I33" s="39"/>
      <c r="J33" s="38">
        <f>J32/$R32</f>
        <v>0.05902653932458699</v>
      </c>
      <c r="K33" s="39"/>
      <c r="L33" s="38">
        <f>L32/$R32</f>
        <v>0.07542280009046977</v>
      </c>
      <c r="M33" s="39"/>
      <c r="N33" s="38">
        <f>N32/$R32</f>
        <v>0.1918985326792707</v>
      </c>
      <c r="O33" s="39"/>
      <c r="P33" s="38">
        <f>P32/$R32</f>
        <v>0.24299082521843401</v>
      </c>
      <c r="Q33" s="39"/>
      <c r="R33" s="38">
        <f>R32/$R32</f>
        <v>1</v>
      </c>
      <c r="S33" s="39"/>
      <c r="T33" s="38" t="s">
        <v>27</v>
      </c>
      <c r="U33" s="39"/>
      <c r="V33" s="16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</row>
    <row r="34" spans="1:67" ht="12.75">
      <c r="A34" s="302" t="s">
        <v>96</v>
      </c>
      <c r="B34" s="302"/>
      <c r="C34" s="302"/>
      <c r="D34" s="302"/>
      <c r="E34" s="302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2"/>
      <c r="Q34" s="302"/>
      <c r="R34" s="302"/>
      <c r="S34" s="302"/>
      <c r="T34" s="302"/>
      <c r="U34" s="302"/>
      <c r="V34" s="16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</row>
    <row r="35" spans="1:67" ht="12.75">
      <c r="A35" s="44" t="s">
        <v>92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289"/>
      <c r="R35" s="289"/>
      <c r="S35" s="289"/>
      <c r="T35" s="289"/>
      <c r="U35" s="289"/>
      <c r="V35" s="16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</row>
    <row r="36" spans="1:67" ht="12.75">
      <c r="A36" s="44" t="s">
        <v>33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16"/>
      <c r="U36" s="16"/>
      <c r="V36" s="16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</row>
    <row r="37" spans="1:67" ht="12.75">
      <c r="A37" s="44" t="s">
        <v>34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16"/>
      <c r="U37" s="16"/>
      <c r="V37" s="16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</row>
    <row r="38" spans="1:67" ht="12.75">
      <c r="A38" s="16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16"/>
      <c r="U38" s="16"/>
      <c r="V38" s="16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</row>
    <row r="39" spans="1:67" ht="12.75">
      <c r="A39" s="44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16"/>
      <c r="U39" s="16"/>
      <c r="V39" s="16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</row>
    <row r="40" spans="1:67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</row>
    <row r="41" spans="1:67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</row>
    <row r="42" spans="1:67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</row>
    <row r="43" spans="1:67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</row>
    <row r="44" spans="1:67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</row>
    <row r="45" spans="1:67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</row>
    <row r="46" spans="1:67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</row>
    <row r="47" spans="1:67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</row>
    <row r="48" spans="1:67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</row>
    <row r="49" spans="1:67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</row>
    <row r="50" spans="1:67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</row>
    <row r="51" spans="1:67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</row>
    <row r="52" spans="1:67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</row>
    <row r="53" spans="1:67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</row>
    <row r="54" spans="1:67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</row>
    <row r="55" spans="1:67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</row>
    <row r="56" spans="1:67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</row>
    <row r="57" spans="1:67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</row>
    <row r="58" spans="1:67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</row>
    <row r="59" spans="1:67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</row>
    <row r="60" spans="1:67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</row>
    <row r="61" spans="1:67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</row>
    <row r="62" spans="1:67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</row>
    <row r="63" spans="1:67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</row>
    <row r="64" spans="1:67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</row>
    <row r="65" spans="1:67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</row>
    <row r="66" spans="1:67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</row>
    <row r="67" spans="1:67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</row>
    <row r="68" spans="1:67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</row>
    <row r="69" spans="1:67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</row>
    <row r="70" spans="1:67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</row>
    <row r="71" spans="1:67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</row>
    <row r="72" spans="1:67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</row>
    <row r="73" spans="1:67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</row>
    <row r="74" spans="1:67" ht="12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</row>
    <row r="75" spans="1:67" ht="12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</row>
    <row r="76" spans="1:67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</row>
    <row r="77" spans="1:67" ht="12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</row>
    <row r="78" spans="1:67" ht="12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</row>
    <row r="79" spans="1:67" ht="12.7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</row>
    <row r="80" spans="1:67" ht="12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</row>
    <row r="81" spans="1:67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</row>
    <row r="82" spans="1:67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</row>
    <row r="83" spans="1:67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</row>
    <row r="84" spans="1:67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</row>
    <row r="85" spans="1:67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</row>
    <row r="86" spans="1:67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</row>
    <row r="87" spans="1:67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</row>
    <row r="88" spans="1:67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</row>
    <row r="89" spans="1:67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</row>
    <row r="90" spans="1:67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</row>
    <row r="91" spans="1:67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</row>
    <row r="92" spans="1:67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</row>
    <row r="93" spans="1:67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</row>
    <row r="94" spans="1:67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</row>
    <row r="95" spans="1:67" ht="12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</row>
    <row r="96" spans="1:67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</row>
    <row r="97" spans="1:67" ht="12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</row>
    <row r="98" spans="1:67" ht="12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</row>
    <row r="99" spans="1:67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</row>
    <row r="100" spans="1:67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</row>
    <row r="101" spans="1:67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</row>
    <row r="102" spans="1:67" ht="12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</row>
    <row r="103" spans="1:67" ht="12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</row>
    <row r="104" spans="1:67" ht="12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</row>
    <row r="105" spans="1:67" ht="12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</row>
    <row r="106" spans="1:67" ht="12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</row>
    <row r="107" spans="1:67" ht="12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</row>
    <row r="108" spans="1:67" ht="12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</row>
    <row r="109" spans="1:67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</row>
    <row r="110" spans="1:67" ht="12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</row>
    <row r="111" spans="1:67" ht="12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</row>
    <row r="112" spans="1:67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</row>
    <row r="113" spans="1:67" ht="12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</row>
    <row r="114" spans="1:67" ht="12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</row>
    <row r="115" spans="1:67" ht="12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</row>
    <row r="116" spans="1:67" ht="12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</row>
    <row r="117" spans="1:67" ht="12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</row>
    <row r="118" spans="1:67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</row>
    <row r="119" spans="1:67" ht="12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</row>
    <row r="120" spans="1:67" ht="12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</row>
    <row r="121" spans="1:67" ht="12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</row>
    <row r="122" spans="1:67" ht="12.7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</row>
    <row r="123" spans="1:67" ht="12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</row>
    <row r="124" spans="1:67" ht="12.7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</row>
    <row r="125" spans="1:67" ht="12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</row>
    <row r="126" spans="1:67" ht="12.7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</row>
    <row r="127" spans="1:67" ht="12.7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</row>
    <row r="128" spans="1:67" ht="12.7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</row>
    <row r="129" spans="1:67" ht="12.7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</row>
    <row r="130" spans="1:67" ht="12.7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</row>
    <row r="131" spans="1:67" ht="12.7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</row>
    <row r="132" spans="1:67" ht="12.7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</row>
    <row r="133" spans="1:67" ht="12.7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</row>
    <row r="134" spans="1:67" ht="12.7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</row>
    <row r="135" spans="1:67" ht="12.7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</row>
    <row r="136" spans="1:67" ht="12.7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</row>
    <row r="137" spans="1:67" ht="12.7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</row>
    <row r="138" spans="1:67" ht="12.7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</row>
    <row r="139" spans="1:67" ht="12.7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</row>
    <row r="140" spans="1:67" ht="12.7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</row>
    <row r="141" spans="1:67" ht="12.7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</row>
    <row r="142" spans="1:67" ht="12.7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</row>
    <row r="143" spans="1:67" ht="12.7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</row>
    <row r="144" spans="1:67" ht="12.7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</row>
    <row r="145" spans="1:67" ht="12.7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</row>
    <row r="146" spans="1:67" ht="12.7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</row>
    <row r="147" spans="1:67" ht="12.7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</row>
    <row r="148" spans="1:67" ht="12.7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</row>
    <row r="149" spans="1:67" ht="12.7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</row>
    <row r="150" spans="1:67" ht="12.7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</row>
    <row r="151" spans="1:67" ht="12.7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</row>
    <row r="152" spans="1:67" ht="12.7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</row>
    <row r="153" spans="1:67" ht="12.7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</row>
    <row r="154" spans="1:67" ht="12.7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</row>
    <row r="155" spans="1:67" ht="12.7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</row>
    <row r="156" spans="1:67" ht="12.7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</row>
    <row r="157" spans="1:67" ht="12.7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</row>
    <row r="158" spans="1:67" ht="12.7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</row>
    <row r="159" spans="1:67" ht="12.7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</row>
    <row r="160" spans="1:67" ht="12.7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</row>
    <row r="161" spans="1:67" ht="12.7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</row>
    <row r="162" spans="1:67" ht="12.7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</row>
    <row r="163" spans="1:67" ht="12.7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</row>
    <row r="164" spans="1:67" ht="12.7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</row>
    <row r="165" spans="1:67" ht="12.7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</row>
    <row r="166" spans="1:67" ht="12.7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</row>
    <row r="167" spans="1:67" ht="12.7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</row>
    <row r="168" spans="1:67" ht="12.7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</row>
    <row r="169" spans="1:67" ht="12.7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</row>
    <row r="170" spans="1:67" ht="12.7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</row>
    <row r="171" spans="1:67" ht="12.7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</row>
    <row r="172" spans="1:67" ht="12.7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</row>
    <row r="173" spans="1:67" ht="12.7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</row>
    <row r="174" spans="1:67" ht="12.7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</row>
    <row r="175" spans="1:67" ht="12.7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</row>
    <row r="176" spans="1:67" ht="12.7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</row>
    <row r="177" spans="1:67" ht="12.7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</row>
    <row r="178" spans="1:67" ht="12.7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</row>
    <row r="179" spans="1:67" ht="12.7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</row>
    <row r="180" spans="1:67" ht="12.7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</row>
    <row r="181" spans="1:67" ht="12.7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</row>
    <row r="182" spans="1:67" ht="12.7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</row>
    <row r="183" spans="1:67" ht="12.7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</row>
    <row r="184" spans="1:67" ht="12.7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</row>
    <row r="185" spans="1:67" ht="12.7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</row>
    <row r="186" spans="1:67" ht="12.7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</row>
    <row r="187" spans="1:67" ht="12.7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</row>
    <row r="188" spans="1:67" ht="12.7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</row>
    <row r="189" spans="1:67" ht="12.7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</row>
    <row r="190" spans="1:67" ht="12.7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</row>
    <row r="191" spans="1:67" ht="12.7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</row>
    <row r="192" spans="1:67" ht="12.7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</row>
    <row r="193" spans="1:67" ht="12.7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</row>
    <row r="194" spans="1:67" ht="12.7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</row>
    <row r="195" spans="1:67" ht="12.7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</row>
    <row r="196" spans="1:67" ht="12.7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</row>
    <row r="197" spans="1:67" ht="12.7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</row>
    <row r="198" spans="1:67" ht="12.7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</row>
    <row r="199" spans="1:67" ht="12.7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</row>
    <row r="200" spans="1:67" ht="12.7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</row>
    <row r="201" spans="1:67" ht="12.7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</row>
    <row r="202" spans="1:67" ht="12.7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</row>
    <row r="203" spans="1:67" ht="12.7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</row>
    <row r="204" spans="1:67" ht="12.7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</row>
    <row r="205" spans="1:67" ht="12.7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</row>
    <row r="206" spans="1:67" ht="12.7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</row>
    <row r="207" spans="1:67" ht="12.7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</row>
    <row r="208" spans="1:67" ht="12.7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</row>
    <row r="209" spans="1:67" ht="12.7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</row>
    <row r="210" spans="1:67" ht="12.7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</row>
    <row r="211" spans="1:67" ht="12.7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</row>
    <row r="212" spans="1:67" ht="12.7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</row>
    <row r="213" spans="1:67" ht="12.7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</row>
    <row r="214" spans="1:67" ht="12.7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</row>
    <row r="215" spans="1:67" ht="12.7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</row>
    <row r="216" spans="1:67" ht="12.7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</row>
    <row r="217" spans="1:67" ht="12.7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</row>
    <row r="218" spans="1:67" ht="12.7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</row>
    <row r="219" spans="1:67" ht="12.7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</row>
    <row r="220" spans="1:67" ht="12.7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</row>
    <row r="221" spans="1:67" ht="12.7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</row>
    <row r="222" spans="1:67" ht="12.7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</row>
    <row r="223" spans="1:67" ht="12.7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</row>
    <row r="224" spans="1:67" ht="12.7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</row>
    <row r="225" spans="1:67" ht="12.7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</row>
    <row r="226" spans="1:67" ht="12.7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</row>
    <row r="227" spans="1:67" ht="12.7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</row>
    <row r="228" spans="1:67" ht="12.7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</row>
    <row r="229" spans="1:67" ht="12.7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</row>
    <row r="230" spans="1:67" ht="12.7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</row>
    <row r="231" spans="1:67" ht="12.7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</row>
    <row r="232" spans="1:67" ht="12.7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</row>
    <row r="233" spans="1:67" ht="12.7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</row>
    <row r="234" spans="1:67" ht="12.7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</row>
    <row r="235" spans="1:67" ht="12.7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</row>
    <row r="236" spans="1:67" ht="12.7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</row>
    <row r="237" spans="1:67" ht="12.7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</row>
    <row r="238" spans="1:67" ht="12.7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</row>
    <row r="239" spans="1:67" ht="12.7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</row>
    <row r="240" spans="1:67" ht="12.7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</row>
    <row r="241" spans="1:67" ht="12.7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</row>
    <row r="242" spans="1:67" ht="12.7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</row>
    <row r="243" spans="1:67" ht="12.7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</row>
    <row r="244" spans="1:67" ht="12.7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</row>
    <row r="245" spans="1:67" ht="12.7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</row>
    <row r="246" spans="1:67" ht="12.7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</row>
    <row r="247" spans="1:67" ht="12.7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</row>
    <row r="248" spans="1:67" ht="12.7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</row>
    <row r="249" spans="1:67" ht="12.7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</row>
    <row r="250" spans="1:67" ht="12.7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</row>
    <row r="251" spans="1:67" ht="12.7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</row>
    <row r="252" spans="1:67" ht="12.7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</row>
    <row r="253" spans="1:67" ht="12.7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</row>
    <row r="254" spans="1:67" ht="12.7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</row>
    <row r="255" spans="1:67" ht="12.7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</row>
    <row r="256" spans="1:67" ht="12.7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</row>
    <row r="257" spans="1:67" ht="12.7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</row>
    <row r="258" spans="1:67" ht="12.7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</row>
    <row r="259" spans="1:67" ht="12.7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</row>
    <row r="260" spans="1:67" ht="12.7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</row>
    <row r="261" spans="1:67" ht="12.7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</row>
    <row r="262" spans="1:67" ht="12.7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</row>
    <row r="263" spans="1:67" ht="12.7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</row>
    <row r="264" spans="1:67" ht="12.75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</row>
    <row r="265" spans="1:67" ht="12.7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</row>
    <row r="266" spans="1:67" ht="12.7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</row>
    <row r="267" spans="1:67" ht="12.75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</row>
    <row r="268" spans="1:67" ht="12.75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</row>
    <row r="269" spans="1:67" ht="12.75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</row>
    <row r="270" spans="1:67" ht="12.75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</row>
    <row r="271" spans="1:67" ht="12.75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</row>
    <row r="272" spans="1:67" ht="12.75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</row>
    <row r="273" spans="1:67" ht="12.75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</row>
    <row r="274" spans="1:67" ht="12.75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</row>
    <row r="275" spans="1:67" ht="12.7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</row>
    <row r="276" spans="1:67" ht="12.75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</row>
    <row r="277" spans="1:67" ht="12.75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17"/>
    </row>
    <row r="278" spans="1:67" ht="12.75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</row>
    <row r="279" spans="1:67" ht="12.75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</row>
    <row r="280" spans="1:67" ht="12.75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BO280" s="17"/>
    </row>
    <row r="281" spans="1:67" ht="12.75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</row>
    <row r="282" spans="1:67" ht="12.75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</row>
    <row r="283" spans="1:67" ht="12.7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</row>
    <row r="284" spans="1:67" ht="12.75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</row>
    <row r="285" spans="1:67" ht="12.7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</row>
    <row r="286" spans="1:67" ht="12.75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</row>
    <row r="287" spans="1:67" ht="12.75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</row>
    <row r="288" spans="1:67" ht="12.75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</row>
    <row r="289" spans="1:67" ht="12.75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  <c r="BG289" s="17"/>
      <c r="BH289" s="17"/>
      <c r="BI289" s="17"/>
      <c r="BJ289" s="17"/>
      <c r="BK289" s="17"/>
      <c r="BL289" s="17"/>
      <c r="BM289" s="17"/>
      <c r="BN289" s="17"/>
      <c r="BO289" s="17"/>
    </row>
    <row r="290" spans="1:67" ht="12.75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  <c r="BG290" s="17"/>
      <c r="BH290" s="17"/>
      <c r="BI290" s="17"/>
      <c r="BJ290" s="17"/>
      <c r="BK290" s="17"/>
      <c r="BL290" s="17"/>
      <c r="BM290" s="17"/>
      <c r="BN290" s="17"/>
      <c r="BO290" s="17"/>
    </row>
    <row r="291" spans="1:67" ht="12.75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  <c r="BG291" s="17"/>
      <c r="BH291" s="17"/>
      <c r="BI291" s="17"/>
      <c r="BJ291" s="17"/>
      <c r="BK291" s="17"/>
      <c r="BL291" s="17"/>
      <c r="BM291" s="17"/>
      <c r="BN291" s="17"/>
      <c r="BO291" s="17"/>
    </row>
    <row r="292" spans="1:67" ht="12.75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</row>
    <row r="293" spans="1:67" ht="12.75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  <c r="BE293" s="17"/>
      <c r="BF293" s="17"/>
      <c r="BG293" s="17"/>
      <c r="BH293" s="17"/>
      <c r="BI293" s="17"/>
      <c r="BJ293" s="17"/>
      <c r="BK293" s="17"/>
      <c r="BL293" s="17"/>
      <c r="BM293" s="17"/>
      <c r="BN293" s="17"/>
      <c r="BO293" s="17"/>
    </row>
    <row r="294" spans="1:67" ht="12.75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  <c r="BG294" s="17"/>
      <c r="BH294" s="17"/>
      <c r="BI294" s="17"/>
      <c r="BJ294" s="17"/>
      <c r="BK294" s="17"/>
      <c r="BL294" s="17"/>
      <c r="BM294" s="17"/>
      <c r="BN294" s="17"/>
      <c r="BO294" s="17"/>
    </row>
    <row r="295" spans="1:67" ht="12.7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  <c r="BO295" s="17"/>
    </row>
    <row r="296" spans="1:67" ht="12.75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  <c r="BG296" s="17"/>
      <c r="BH296" s="17"/>
      <c r="BI296" s="17"/>
      <c r="BJ296" s="17"/>
      <c r="BK296" s="17"/>
      <c r="BL296" s="17"/>
      <c r="BM296" s="17"/>
      <c r="BN296" s="17"/>
      <c r="BO296" s="17"/>
    </row>
    <row r="297" spans="1:67" ht="12.75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  <c r="BG297" s="17"/>
      <c r="BH297" s="17"/>
      <c r="BI297" s="17"/>
      <c r="BJ297" s="17"/>
      <c r="BK297" s="17"/>
      <c r="BL297" s="17"/>
      <c r="BM297" s="17"/>
      <c r="BN297" s="17"/>
      <c r="BO297" s="17"/>
    </row>
    <row r="298" spans="1:67" ht="12.75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  <c r="BG298" s="17"/>
      <c r="BH298" s="17"/>
      <c r="BI298" s="17"/>
      <c r="BJ298" s="17"/>
      <c r="BK298" s="17"/>
      <c r="BL298" s="17"/>
      <c r="BM298" s="17"/>
      <c r="BN298" s="17"/>
      <c r="BO298" s="17"/>
    </row>
    <row r="299" spans="1:67" ht="12.75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  <c r="BO299" s="17"/>
    </row>
    <row r="300" spans="1:67" ht="12.7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  <c r="BE300" s="17"/>
      <c r="BF300" s="17"/>
      <c r="BG300" s="17"/>
      <c r="BH300" s="17"/>
      <c r="BI300" s="17"/>
      <c r="BJ300" s="17"/>
      <c r="BK300" s="17"/>
      <c r="BL300" s="17"/>
      <c r="BM300" s="17"/>
      <c r="BN300" s="17"/>
      <c r="BO300" s="17"/>
    </row>
    <row r="301" spans="1:67" ht="12.7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  <c r="AX301" s="17"/>
      <c r="AY301" s="17"/>
      <c r="AZ301" s="17"/>
      <c r="BA301" s="17"/>
      <c r="BB301" s="17"/>
      <c r="BC301" s="17"/>
      <c r="BD301" s="17"/>
      <c r="BE301" s="17"/>
      <c r="BF301" s="17"/>
      <c r="BG301" s="17"/>
      <c r="BH301" s="17"/>
      <c r="BI301" s="17"/>
      <c r="BJ301" s="17"/>
      <c r="BK301" s="17"/>
      <c r="BL301" s="17"/>
      <c r="BM301" s="17"/>
      <c r="BN301" s="17"/>
      <c r="BO301" s="17"/>
    </row>
    <row r="302" spans="1:67" ht="12.7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  <c r="AR302" s="17"/>
      <c r="AS302" s="17"/>
      <c r="AT302" s="17"/>
      <c r="AU302" s="17"/>
      <c r="AV302" s="17"/>
      <c r="AW302" s="17"/>
      <c r="AX302" s="17"/>
      <c r="AY302" s="17"/>
      <c r="AZ302" s="17"/>
      <c r="BA302" s="17"/>
      <c r="BB302" s="17"/>
      <c r="BC302" s="17"/>
      <c r="BD302" s="17"/>
      <c r="BE302" s="17"/>
      <c r="BF302" s="17"/>
      <c r="BG302" s="17"/>
      <c r="BH302" s="17"/>
      <c r="BI302" s="17"/>
      <c r="BJ302" s="17"/>
      <c r="BK302" s="17"/>
      <c r="BL302" s="17"/>
      <c r="BM302" s="17"/>
      <c r="BN302" s="17"/>
      <c r="BO302" s="17"/>
    </row>
    <row r="303" spans="1:67" ht="12.7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  <c r="AW303" s="17"/>
      <c r="AX303" s="17"/>
      <c r="AY303" s="17"/>
      <c r="AZ303" s="17"/>
      <c r="BA303" s="17"/>
      <c r="BB303" s="17"/>
      <c r="BC303" s="17"/>
      <c r="BD303" s="17"/>
      <c r="BE303" s="17"/>
      <c r="BF303" s="17"/>
      <c r="BG303" s="17"/>
      <c r="BH303" s="17"/>
      <c r="BI303" s="17"/>
      <c r="BJ303" s="17"/>
      <c r="BK303" s="17"/>
      <c r="BL303" s="17"/>
      <c r="BM303" s="17"/>
      <c r="BN303" s="17"/>
      <c r="BO303" s="17"/>
    </row>
    <row r="304" spans="1:67" ht="12.75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17"/>
      <c r="AX304" s="17"/>
      <c r="AY304" s="17"/>
      <c r="AZ304" s="17"/>
      <c r="BA304" s="17"/>
      <c r="BB304" s="17"/>
      <c r="BC304" s="17"/>
      <c r="BD304" s="17"/>
      <c r="BE304" s="17"/>
      <c r="BF304" s="17"/>
      <c r="BG304" s="17"/>
      <c r="BH304" s="17"/>
      <c r="BI304" s="17"/>
      <c r="BJ304" s="17"/>
      <c r="BK304" s="17"/>
      <c r="BL304" s="17"/>
      <c r="BM304" s="17"/>
      <c r="BN304" s="17"/>
      <c r="BO304" s="17"/>
    </row>
    <row r="305" spans="1:67" ht="12.75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  <c r="AR305" s="17"/>
      <c r="AS305" s="17"/>
      <c r="AT305" s="17"/>
      <c r="AU305" s="17"/>
      <c r="AV305" s="17"/>
      <c r="AW305" s="17"/>
      <c r="AX305" s="17"/>
      <c r="AY305" s="17"/>
      <c r="AZ305" s="17"/>
      <c r="BA305" s="17"/>
      <c r="BB305" s="17"/>
      <c r="BC305" s="17"/>
      <c r="BD305" s="17"/>
      <c r="BE305" s="17"/>
      <c r="BF305" s="17"/>
      <c r="BG305" s="17"/>
      <c r="BH305" s="17"/>
      <c r="BI305" s="17"/>
      <c r="BJ305" s="17"/>
      <c r="BK305" s="17"/>
      <c r="BL305" s="17"/>
      <c r="BM305" s="17"/>
      <c r="BN305" s="17"/>
      <c r="BO305" s="17"/>
    </row>
    <row r="306" spans="1:67" ht="12.75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  <c r="AQ306" s="17"/>
      <c r="AR306" s="17"/>
      <c r="AS306" s="17"/>
      <c r="AT306" s="17"/>
      <c r="AU306" s="17"/>
      <c r="AV306" s="17"/>
      <c r="AW306" s="17"/>
      <c r="AX306" s="17"/>
      <c r="AY306" s="17"/>
      <c r="AZ306" s="17"/>
      <c r="BA306" s="17"/>
      <c r="BB306" s="17"/>
      <c r="BC306" s="17"/>
      <c r="BD306" s="17"/>
      <c r="BE306" s="17"/>
      <c r="BF306" s="17"/>
      <c r="BG306" s="17"/>
      <c r="BH306" s="17"/>
      <c r="BI306" s="17"/>
      <c r="BJ306" s="17"/>
      <c r="BK306" s="17"/>
      <c r="BL306" s="17"/>
      <c r="BM306" s="17"/>
      <c r="BN306" s="17"/>
      <c r="BO306" s="17"/>
    </row>
    <row r="307" spans="1:67" ht="12.75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  <c r="AW307" s="17"/>
      <c r="AX307" s="17"/>
      <c r="AY307" s="17"/>
      <c r="AZ307" s="17"/>
      <c r="BA307" s="17"/>
      <c r="BB307" s="17"/>
      <c r="BC307" s="17"/>
      <c r="BD307" s="17"/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  <c r="BO307" s="17"/>
    </row>
    <row r="308" spans="1:67" ht="12.75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  <c r="AR308" s="17"/>
      <c r="AS308" s="17"/>
      <c r="AT308" s="17"/>
      <c r="AU308" s="17"/>
      <c r="AV308" s="17"/>
      <c r="AW308" s="17"/>
      <c r="AX308" s="17"/>
      <c r="AY308" s="17"/>
      <c r="AZ308" s="17"/>
      <c r="BA308" s="17"/>
      <c r="BB308" s="17"/>
      <c r="BC308" s="17"/>
      <c r="BD308" s="17"/>
      <c r="BE308" s="17"/>
      <c r="BF308" s="17"/>
      <c r="BG308" s="17"/>
      <c r="BH308" s="17"/>
      <c r="BI308" s="17"/>
      <c r="BJ308" s="17"/>
      <c r="BK308" s="17"/>
      <c r="BL308" s="17"/>
      <c r="BM308" s="17"/>
      <c r="BN308" s="17"/>
      <c r="BO308" s="17"/>
    </row>
    <row r="309" spans="1:67" ht="12.75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  <c r="AQ309" s="17"/>
      <c r="AR309" s="17"/>
      <c r="AS309" s="17"/>
      <c r="AT309" s="17"/>
      <c r="AU309" s="17"/>
      <c r="AV309" s="17"/>
      <c r="AW309" s="17"/>
      <c r="AX309" s="17"/>
      <c r="AY309" s="17"/>
      <c r="AZ309" s="17"/>
      <c r="BA309" s="17"/>
      <c r="BB309" s="17"/>
      <c r="BC309" s="17"/>
      <c r="BD309" s="17"/>
      <c r="BE309" s="17"/>
      <c r="BF309" s="17"/>
      <c r="BG309" s="17"/>
      <c r="BH309" s="17"/>
      <c r="BI309" s="17"/>
      <c r="BJ309" s="17"/>
      <c r="BK309" s="17"/>
      <c r="BL309" s="17"/>
      <c r="BM309" s="17"/>
      <c r="BN309" s="17"/>
      <c r="BO309" s="17"/>
    </row>
    <row r="310" spans="1:37" ht="12.75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</row>
    <row r="311" spans="1:37" ht="12.75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</row>
    <row r="312" spans="1:37" ht="12.75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</row>
    <row r="313" spans="1:37" ht="12.75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</row>
    <row r="314" spans="1:37" ht="12.75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</row>
    <row r="315" spans="1:37" ht="12.75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</row>
    <row r="316" spans="1:37" ht="12.75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</row>
    <row r="317" spans="1:37" ht="12.75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</row>
    <row r="318" spans="1:37" ht="12.75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</row>
    <row r="319" spans="1:37" ht="12.75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</row>
    <row r="320" spans="1:37" ht="12.75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</row>
    <row r="321" spans="1:37" ht="12.75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</row>
    <row r="322" spans="1:37" ht="12.75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</row>
    <row r="323" spans="1:37" ht="12.75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</row>
    <row r="324" spans="1:37" ht="12.75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</row>
    <row r="325" spans="1:37" ht="12.75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</row>
    <row r="326" spans="1:37" ht="12.75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</row>
    <row r="327" spans="1:37" ht="12.75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</row>
    <row r="328" spans="1:37" ht="12.75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</row>
    <row r="329" spans="1:37" ht="12.75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</row>
    <row r="330" spans="1:37" ht="12.75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</row>
    <row r="331" spans="1:37" ht="12.75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</row>
    <row r="332" spans="1:37" ht="12.75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</row>
    <row r="333" spans="1:37" ht="12.75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</row>
  </sheetData>
  <mergeCells count="35">
    <mergeCell ref="A12:U12"/>
    <mergeCell ref="A23:U23"/>
    <mergeCell ref="A1:U1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B24:C24"/>
    <mergeCell ref="D24:E24"/>
    <mergeCell ref="F24:G24"/>
    <mergeCell ref="H24:I24"/>
    <mergeCell ref="J24:K24"/>
    <mergeCell ref="L24:M24"/>
    <mergeCell ref="N24:O24"/>
    <mergeCell ref="Q35:U35"/>
    <mergeCell ref="P24:Q24"/>
    <mergeCell ref="R24:S24"/>
    <mergeCell ref="T24:U24"/>
    <mergeCell ref="A34:U34"/>
  </mergeCells>
  <printOptions/>
  <pageMargins left="0.71" right="0.75" top="1" bottom="1" header="0" footer="0"/>
  <pageSetup fitToHeight="1" fitToWidth="1" horizontalDpi="600" verticalDpi="600" orientation="landscape" paperSize="9" scale="78" r:id="rId2"/>
  <headerFooter alignWithMargins="0">
    <oddHeader>&amp;L&amp;G</oddHeader>
  </headerFooter>
  <ignoredErrors>
    <ignoredError sqref="A4:U9" numberStoredAsText="1"/>
    <ignoredError sqref="A10:U11 C13:U22 A13:A22 B13:B22 A24:A35 B24:B35 C24:U35" numberStoredAsText="1" formula="1"/>
    <ignoredError sqref="A36:U37" formula="1"/>
  </ignoredError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zoomScale="75" zoomScaleNormal="75" workbookViewId="0" topLeftCell="A1">
      <selection activeCell="A1" sqref="A1:U1"/>
    </sheetView>
  </sheetViews>
  <sheetFormatPr defaultColWidth="11.421875" defaultRowHeight="12.75"/>
  <cols>
    <col min="1" max="1" width="24.421875" style="40" customWidth="1"/>
    <col min="2" max="2" width="12.00390625" style="40" bestFit="1" customWidth="1"/>
    <col min="3" max="3" width="7.140625" style="40" bestFit="1" customWidth="1"/>
    <col min="4" max="4" width="12.00390625" style="40" bestFit="1" customWidth="1"/>
    <col min="5" max="5" width="7.140625" style="40" bestFit="1" customWidth="1"/>
    <col min="6" max="6" width="12.00390625" style="40" bestFit="1" customWidth="1"/>
    <col min="7" max="7" width="7.140625" style="40" bestFit="1" customWidth="1"/>
    <col min="8" max="8" width="12.00390625" style="40" bestFit="1" customWidth="1"/>
    <col min="9" max="9" width="7.140625" style="40" bestFit="1" customWidth="1"/>
    <col min="10" max="10" width="12.00390625" style="40" bestFit="1" customWidth="1"/>
    <col min="11" max="11" width="6.8515625" style="40" bestFit="1" customWidth="1"/>
    <col min="12" max="12" width="12.00390625" style="40" bestFit="1" customWidth="1"/>
    <col min="13" max="13" width="7.140625" style="40" bestFit="1" customWidth="1"/>
    <col min="14" max="14" width="13.140625" style="40" bestFit="1" customWidth="1"/>
    <col min="15" max="15" width="7.140625" style="40" bestFit="1" customWidth="1"/>
    <col min="16" max="16" width="12.00390625" style="40" bestFit="1" customWidth="1"/>
    <col min="17" max="17" width="7.140625" style="40" bestFit="1" customWidth="1"/>
    <col min="18" max="18" width="12.28125" style="40" bestFit="1" customWidth="1"/>
    <col min="19" max="19" width="7.140625" style="40" customWidth="1"/>
    <col min="20" max="20" width="14.28125" style="16" bestFit="1" customWidth="1"/>
    <col min="21" max="21" width="6.8515625" style="16" bestFit="1" customWidth="1"/>
    <col min="22" max="16384" width="7.57421875" style="16" customWidth="1"/>
  </cols>
  <sheetData>
    <row r="1" spans="1:21" ht="20.25">
      <c r="A1" s="293" t="s">
        <v>166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5"/>
    </row>
    <row r="2" spans="1:21" ht="27" customHeight="1">
      <c r="A2" s="22"/>
      <c r="B2" s="290" t="s">
        <v>14</v>
      </c>
      <c r="C2" s="290"/>
      <c r="D2" s="290" t="s">
        <v>17</v>
      </c>
      <c r="E2" s="290"/>
      <c r="F2" s="290" t="s">
        <v>16</v>
      </c>
      <c r="G2" s="290"/>
      <c r="H2" s="290" t="s">
        <v>15</v>
      </c>
      <c r="I2" s="290"/>
      <c r="J2" s="290" t="s">
        <v>12</v>
      </c>
      <c r="K2" s="290"/>
      <c r="L2" s="290" t="s">
        <v>13</v>
      </c>
      <c r="M2" s="290"/>
      <c r="N2" s="290" t="s">
        <v>18</v>
      </c>
      <c r="O2" s="290"/>
      <c r="P2" s="290" t="s">
        <v>19</v>
      </c>
      <c r="Q2" s="290"/>
      <c r="R2" s="290" t="s">
        <v>20</v>
      </c>
      <c r="S2" s="291"/>
      <c r="T2" s="290" t="s">
        <v>21</v>
      </c>
      <c r="U2" s="291"/>
    </row>
    <row r="3" spans="1:21" ht="16.5" customHeight="1" thickBot="1">
      <c r="A3" s="23" t="s">
        <v>22</v>
      </c>
      <c r="B3" s="24" t="s">
        <v>23</v>
      </c>
      <c r="C3" s="24" t="s">
        <v>29</v>
      </c>
      <c r="D3" s="24" t="s">
        <v>23</v>
      </c>
      <c r="E3" s="24" t="s">
        <v>29</v>
      </c>
      <c r="F3" s="24" t="s">
        <v>23</v>
      </c>
      <c r="G3" s="24" t="s">
        <v>29</v>
      </c>
      <c r="H3" s="24" t="s">
        <v>23</v>
      </c>
      <c r="I3" s="24" t="s">
        <v>29</v>
      </c>
      <c r="J3" s="24" t="s">
        <v>23</v>
      </c>
      <c r="K3" s="24" t="s">
        <v>29</v>
      </c>
      <c r="L3" s="24" t="s">
        <v>23</v>
      </c>
      <c r="M3" s="24" t="s">
        <v>29</v>
      </c>
      <c r="N3" s="24" t="s">
        <v>23</v>
      </c>
      <c r="O3" s="24" t="s">
        <v>29</v>
      </c>
      <c r="P3" s="24" t="s">
        <v>23</v>
      </c>
      <c r="Q3" s="24" t="s">
        <v>29</v>
      </c>
      <c r="R3" s="24" t="s">
        <v>23</v>
      </c>
      <c r="S3" s="24" t="s">
        <v>29</v>
      </c>
      <c r="T3" s="25" t="s">
        <v>23</v>
      </c>
      <c r="U3" s="87" t="s">
        <v>29</v>
      </c>
    </row>
    <row r="4" spans="1:21" ht="12.75">
      <c r="A4" s="267" t="s">
        <v>24</v>
      </c>
      <c r="B4" s="92">
        <v>1310</v>
      </c>
      <c r="C4" s="28">
        <f aca="true" t="shared" si="0" ref="C4:C10">(B4/$B$12)</f>
        <v>0.06205001894657067</v>
      </c>
      <c r="D4" s="128">
        <v>271</v>
      </c>
      <c r="E4" s="28">
        <f aca="true" t="shared" si="1" ref="E4:E9">(D4/$D$12)</f>
        <v>0.04197645600991326</v>
      </c>
      <c r="F4" s="27">
        <v>160</v>
      </c>
      <c r="G4" s="222">
        <f aca="true" t="shared" si="2" ref="G4:G10">(F4/$F$12)</f>
        <v>0.05547850208044383</v>
      </c>
      <c r="H4" s="239">
        <v>284</v>
      </c>
      <c r="I4" s="225">
        <f>(H4/$H$12)</f>
        <v>0.036630981555526895</v>
      </c>
      <c r="J4" s="239">
        <v>206</v>
      </c>
      <c r="K4" s="223">
        <f>(J4/$J$12)</f>
        <v>0.05421052631578947</v>
      </c>
      <c r="L4" s="240">
        <v>160</v>
      </c>
      <c r="M4" s="223">
        <f>(L4/$L$12)</f>
        <v>0.061633281972265024</v>
      </c>
      <c r="N4" s="89">
        <v>1417</v>
      </c>
      <c r="O4" s="225">
        <f>(N4/$N$12)</f>
        <v>0.04250532441431443</v>
      </c>
      <c r="P4" s="239">
        <v>309</v>
      </c>
      <c r="Q4" s="223">
        <f>(P4/$P$12)</f>
        <v>0.038755800827793806</v>
      </c>
      <c r="R4" s="224">
        <v>4117</v>
      </c>
      <c r="S4" s="223">
        <f>(R4/$R$12)</f>
        <v>0.047921686396386956</v>
      </c>
      <c r="T4" s="27">
        <v>47927</v>
      </c>
      <c r="U4" s="28">
        <f aca="true" t="shared" si="3" ref="U4:U9">(T4/$T$12)</f>
        <v>0.06244535851977126</v>
      </c>
    </row>
    <row r="5" spans="1:21" ht="12.75">
      <c r="A5" s="268" t="s">
        <v>86</v>
      </c>
      <c r="B5" s="92">
        <v>1294</v>
      </c>
      <c r="C5" s="28">
        <f t="shared" si="0"/>
        <v>0.06129215611974233</v>
      </c>
      <c r="D5" s="128">
        <v>366</v>
      </c>
      <c r="E5" s="28">
        <f t="shared" si="1"/>
        <v>0.056691449814126396</v>
      </c>
      <c r="F5" s="27">
        <v>116</v>
      </c>
      <c r="G5" s="222">
        <f t="shared" si="2"/>
        <v>0.04022191400832178</v>
      </c>
      <c r="H5" s="241">
        <v>361</v>
      </c>
      <c r="I5" s="222">
        <f aca="true" t="shared" si="4" ref="I5:I10">(H5/$H$12)</f>
        <v>0.046562620920933835</v>
      </c>
      <c r="J5" s="241">
        <v>214</v>
      </c>
      <c r="K5" s="28">
        <f aca="true" t="shared" si="5" ref="K5:K10">(J5/$J$12)</f>
        <v>0.05631578947368421</v>
      </c>
      <c r="L5" s="128">
        <v>162</v>
      </c>
      <c r="M5" s="28">
        <f aca="true" t="shared" si="6" ref="M5:M10">(L5/$L$12)</f>
        <v>0.062403697996918334</v>
      </c>
      <c r="N5" s="88">
        <v>1603</v>
      </c>
      <c r="O5" s="222">
        <f aca="true" t="shared" si="7" ref="O5:O10">(N5/$N$12)</f>
        <v>0.048084710681825</v>
      </c>
      <c r="P5" s="241">
        <v>339</v>
      </c>
      <c r="Q5" s="28">
        <f aca="true" t="shared" si="8" ref="Q5:Q10">(P5/$P$12)</f>
        <v>0.042518499937288345</v>
      </c>
      <c r="R5" s="92">
        <v>4455</v>
      </c>
      <c r="S5" s="28">
        <f aca="true" t="shared" si="9" ref="S5:S10">(R5/$R$12)</f>
        <v>0.05185599050179837</v>
      </c>
      <c r="T5" s="27">
        <v>47695</v>
      </c>
      <c r="U5" s="28">
        <f t="shared" si="3"/>
        <v>0.06214307957102448</v>
      </c>
    </row>
    <row r="6" spans="1:21" ht="12.75">
      <c r="A6" s="268" t="s">
        <v>87</v>
      </c>
      <c r="B6" s="92">
        <v>1163</v>
      </c>
      <c r="C6" s="28">
        <f t="shared" si="0"/>
        <v>0.05508715422508526</v>
      </c>
      <c r="D6" s="128">
        <v>327</v>
      </c>
      <c r="E6" s="28">
        <f t="shared" si="1"/>
        <v>0.05065055762081784</v>
      </c>
      <c r="F6" s="27">
        <v>119</v>
      </c>
      <c r="G6" s="222">
        <f t="shared" si="2"/>
        <v>0.0412621359223301</v>
      </c>
      <c r="H6" s="241">
        <v>350</v>
      </c>
      <c r="I6" s="222">
        <f t="shared" si="4"/>
        <v>0.04514381529730427</v>
      </c>
      <c r="J6" s="241">
        <v>208</v>
      </c>
      <c r="K6" s="28">
        <f t="shared" si="5"/>
        <v>0.05473684210526316</v>
      </c>
      <c r="L6" s="128">
        <v>142</v>
      </c>
      <c r="M6" s="28">
        <f t="shared" si="6"/>
        <v>0.054699537750385205</v>
      </c>
      <c r="N6" s="88">
        <v>1436</v>
      </c>
      <c r="O6" s="222">
        <f t="shared" si="7"/>
        <v>0.043075261721210664</v>
      </c>
      <c r="P6" s="241">
        <v>321</v>
      </c>
      <c r="Q6" s="28">
        <f t="shared" si="8"/>
        <v>0.04026088047159162</v>
      </c>
      <c r="R6" s="92">
        <v>4066</v>
      </c>
      <c r="S6" s="28">
        <f t="shared" si="9"/>
        <v>0.04732804879468287</v>
      </c>
      <c r="T6" s="27">
        <v>37351</v>
      </c>
      <c r="U6" s="28">
        <f t="shared" si="3"/>
        <v>0.048665607821728386</v>
      </c>
    </row>
    <row r="7" spans="1:21" ht="12.75">
      <c r="A7" s="268" t="s">
        <v>88</v>
      </c>
      <c r="B7" s="92">
        <v>1111</v>
      </c>
      <c r="C7" s="28">
        <f t="shared" si="0"/>
        <v>0.05262410003789314</v>
      </c>
      <c r="D7" s="128">
        <v>322</v>
      </c>
      <c r="E7" s="28">
        <f t="shared" si="1"/>
        <v>0.04987608426270136</v>
      </c>
      <c r="F7" s="27">
        <v>131</v>
      </c>
      <c r="G7" s="222">
        <f t="shared" si="2"/>
        <v>0.045423023578363385</v>
      </c>
      <c r="H7" s="241">
        <v>359</v>
      </c>
      <c r="I7" s="222">
        <f t="shared" si="4"/>
        <v>0.04630465626209209</v>
      </c>
      <c r="J7" s="241">
        <v>193</v>
      </c>
      <c r="K7" s="28">
        <f t="shared" si="5"/>
        <v>0.05078947368421052</v>
      </c>
      <c r="L7" s="128">
        <v>147</v>
      </c>
      <c r="M7" s="28">
        <f t="shared" si="6"/>
        <v>0.05662557781201849</v>
      </c>
      <c r="N7" s="88">
        <v>1634</v>
      </c>
      <c r="O7" s="222">
        <f t="shared" si="7"/>
        <v>0.04901460839307676</v>
      </c>
      <c r="P7" s="241">
        <v>378</v>
      </c>
      <c r="Q7" s="28">
        <f t="shared" si="8"/>
        <v>0.04741000877963126</v>
      </c>
      <c r="R7" s="92">
        <v>4275</v>
      </c>
      <c r="S7" s="28">
        <f t="shared" si="9"/>
        <v>0.04976079896637218</v>
      </c>
      <c r="T7" s="27">
        <v>37013</v>
      </c>
      <c r="U7" s="28">
        <f t="shared" si="3"/>
        <v>0.0482252186636404</v>
      </c>
    </row>
    <row r="8" spans="1:21" ht="12.75">
      <c r="A8" s="268" t="s">
        <v>89</v>
      </c>
      <c r="B8" s="92">
        <v>1134</v>
      </c>
      <c r="C8" s="28">
        <f t="shared" si="0"/>
        <v>0.05371352785145889</v>
      </c>
      <c r="D8" s="128">
        <v>340</v>
      </c>
      <c r="E8" s="28">
        <f t="shared" si="1"/>
        <v>0.052664188351920695</v>
      </c>
      <c r="F8" s="27">
        <v>129</v>
      </c>
      <c r="G8" s="222">
        <f t="shared" si="2"/>
        <v>0.04472954230235784</v>
      </c>
      <c r="H8" s="241">
        <v>400</v>
      </c>
      <c r="I8" s="222">
        <f t="shared" si="4"/>
        <v>0.051592931768347734</v>
      </c>
      <c r="J8" s="241">
        <v>200</v>
      </c>
      <c r="K8" s="28">
        <f t="shared" si="5"/>
        <v>0.05263157894736842</v>
      </c>
      <c r="L8" s="128">
        <v>121</v>
      </c>
      <c r="M8" s="28">
        <f t="shared" si="6"/>
        <v>0.046610169491525424</v>
      </c>
      <c r="N8" s="88">
        <v>1692</v>
      </c>
      <c r="O8" s="222">
        <f t="shared" si="7"/>
        <v>0.050754417014128445</v>
      </c>
      <c r="P8" s="241">
        <v>390</v>
      </c>
      <c r="Q8" s="28">
        <f t="shared" si="8"/>
        <v>0.04891508842342907</v>
      </c>
      <c r="R8" s="92">
        <v>4406</v>
      </c>
      <c r="S8" s="28">
        <f t="shared" si="9"/>
        <v>0.051285632806043466</v>
      </c>
      <c r="T8" s="27">
        <v>36404</v>
      </c>
      <c r="U8" s="28">
        <f t="shared" si="3"/>
        <v>0.047431736423180104</v>
      </c>
    </row>
    <row r="9" spans="1:21" ht="12.75">
      <c r="A9" s="268" t="s">
        <v>90</v>
      </c>
      <c r="B9" s="92">
        <v>1061</v>
      </c>
      <c r="C9" s="28">
        <f t="shared" si="0"/>
        <v>0.050255778704054566</v>
      </c>
      <c r="D9" s="128">
        <v>341</v>
      </c>
      <c r="E9" s="28">
        <f t="shared" si="1"/>
        <v>0.05281908302354399</v>
      </c>
      <c r="F9" s="27">
        <v>133</v>
      </c>
      <c r="G9" s="222">
        <f t="shared" si="2"/>
        <v>0.04611650485436893</v>
      </c>
      <c r="H9" s="241">
        <v>428</v>
      </c>
      <c r="I9" s="222">
        <f t="shared" si="4"/>
        <v>0.05520443699213208</v>
      </c>
      <c r="J9" s="246">
        <v>180</v>
      </c>
      <c r="K9" s="28">
        <f t="shared" si="5"/>
        <v>0.04736842105263158</v>
      </c>
      <c r="L9" s="128">
        <v>133</v>
      </c>
      <c r="M9" s="28">
        <f t="shared" si="6"/>
        <v>0.0512326656394453</v>
      </c>
      <c r="N9" s="88">
        <v>1760</v>
      </c>
      <c r="O9" s="222">
        <f t="shared" si="7"/>
        <v>0.05279419263880973</v>
      </c>
      <c r="P9" s="241">
        <v>377</v>
      </c>
      <c r="Q9" s="28">
        <f t="shared" si="8"/>
        <v>0.04728458547598144</v>
      </c>
      <c r="R9" s="92">
        <v>4413</v>
      </c>
      <c r="S9" s="28">
        <f t="shared" si="9"/>
        <v>0.051367112476865595</v>
      </c>
      <c r="T9" s="27">
        <v>38181</v>
      </c>
      <c r="U9" s="28">
        <f t="shared" si="3"/>
        <v>0.049747036819400056</v>
      </c>
    </row>
    <row r="10" spans="1:21" s="85" customFormat="1" ht="13.5" thickBot="1">
      <c r="A10" s="93" t="s">
        <v>23</v>
      </c>
      <c r="B10" s="133">
        <f aca="true" t="shared" si="10" ref="B10:U10">SUM(B4:B9)</f>
        <v>7073</v>
      </c>
      <c r="C10" s="131">
        <f t="shared" si="0"/>
        <v>0.33502273588480486</v>
      </c>
      <c r="D10" s="133">
        <f t="shared" si="10"/>
        <v>1967</v>
      </c>
      <c r="E10" s="132">
        <f t="shared" si="10"/>
        <v>0.30467781908302355</v>
      </c>
      <c r="F10" s="130">
        <f t="shared" si="10"/>
        <v>788</v>
      </c>
      <c r="G10" s="131">
        <f t="shared" si="2"/>
        <v>0.27323162274618584</v>
      </c>
      <c r="H10" s="133">
        <f t="shared" si="10"/>
        <v>2182</v>
      </c>
      <c r="I10" s="131">
        <f t="shared" si="4"/>
        <v>0.2814394427963369</v>
      </c>
      <c r="J10" s="133">
        <f t="shared" si="10"/>
        <v>1201</v>
      </c>
      <c r="K10" s="132">
        <f t="shared" si="5"/>
        <v>0.31605263157894736</v>
      </c>
      <c r="L10" s="130">
        <f t="shared" si="10"/>
        <v>865</v>
      </c>
      <c r="M10" s="132">
        <f t="shared" si="6"/>
        <v>0.3332049306625578</v>
      </c>
      <c r="N10" s="133">
        <f t="shared" si="10"/>
        <v>9542</v>
      </c>
      <c r="O10" s="131">
        <f t="shared" si="7"/>
        <v>0.28622851486336504</v>
      </c>
      <c r="P10" s="133">
        <f t="shared" si="10"/>
        <v>2114</v>
      </c>
      <c r="Q10" s="132">
        <f t="shared" si="8"/>
        <v>0.26514486391571557</v>
      </c>
      <c r="R10" s="130">
        <f t="shared" si="10"/>
        <v>25732</v>
      </c>
      <c r="S10" s="132">
        <f t="shared" si="9"/>
        <v>0.29951926994214945</v>
      </c>
      <c r="T10" s="133">
        <f t="shared" si="10"/>
        <v>244571</v>
      </c>
      <c r="U10" s="132">
        <f t="shared" si="10"/>
        <v>0.3186580378187447</v>
      </c>
    </row>
    <row r="11" spans="1:21" ht="13.5" thickBot="1">
      <c r="A11" s="269" t="s">
        <v>28</v>
      </c>
      <c r="B11" s="97">
        <f>B10/$R10</f>
        <v>0.2748717550132131</v>
      </c>
      <c r="C11" s="98"/>
      <c r="D11" s="97">
        <f>D10/$R10</f>
        <v>0.0764417845484222</v>
      </c>
      <c r="E11" s="98"/>
      <c r="F11" s="238">
        <f>F10/$R10</f>
        <v>0.030623348360018655</v>
      </c>
      <c r="G11" s="244"/>
      <c r="H11" s="97">
        <f>H10/$R10</f>
        <v>0.08479713974817348</v>
      </c>
      <c r="I11" s="244"/>
      <c r="J11" s="97">
        <f>J10/$R10</f>
        <v>0.046673402766982744</v>
      </c>
      <c r="K11" s="98"/>
      <c r="L11" s="238">
        <f>L10/$R10</f>
        <v>0.03361573138504586</v>
      </c>
      <c r="M11" s="98"/>
      <c r="N11" s="97">
        <f>N10/$R10</f>
        <v>0.37082232240012436</v>
      </c>
      <c r="O11" s="244"/>
      <c r="P11" s="97">
        <f>P10/$R10</f>
        <v>0.08215451577801959</v>
      </c>
      <c r="Q11" s="98"/>
      <c r="R11" s="238">
        <f>R10/$R10</f>
        <v>1</v>
      </c>
      <c r="S11" s="98"/>
      <c r="T11" s="97" t="s">
        <v>27</v>
      </c>
      <c r="U11" s="98"/>
    </row>
    <row r="12" spans="1:21" s="104" customFormat="1" ht="13.5" thickBot="1">
      <c r="A12" s="270" t="s">
        <v>156</v>
      </c>
      <c r="B12" s="275">
        <v>21112</v>
      </c>
      <c r="C12" s="276"/>
      <c r="D12" s="277">
        <v>6456</v>
      </c>
      <c r="E12" s="278"/>
      <c r="F12" s="276">
        <v>2884</v>
      </c>
      <c r="G12" s="276"/>
      <c r="H12" s="279">
        <v>7753</v>
      </c>
      <c r="I12" s="276"/>
      <c r="J12" s="275">
        <v>3800</v>
      </c>
      <c r="K12" s="278"/>
      <c r="L12" s="277">
        <v>2596</v>
      </c>
      <c r="M12" s="278"/>
      <c r="N12" s="279">
        <v>33337</v>
      </c>
      <c r="O12" s="276"/>
      <c r="P12" s="275">
        <v>7973</v>
      </c>
      <c r="Q12" s="278"/>
      <c r="R12" s="276">
        <v>85911</v>
      </c>
      <c r="S12" s="278"/>
      <c r="T12" s="275">
        <v>767503</v>
      </c>
      <c r="U12" s="245"/>
    </row>
    <row r="13" spans="1:21" ht="24.75" customHeight="1">
      <c r="A13" s="293" t="s">
        <v>100</v>
      </c>
      <c r="B13" s="294"/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5"/>
    </row>
    <row r="14" spans="1:21" ht="15">
      <c r="A14" s="22"/>
      <c r="B14" s="290" t="s">
        <v>14</v>
      </c>
      <c r="C14" s="290"/>
      <c r="D14" s="290" t="s">
        <v>17</v>
      </c>
      <c r="E14" s="290"/>
      <c r="F14" s="290" t="s">
        <v>16</v>
      </c>
      <c r="G14" s="290"/>
      <c r="H14" s="290" t="s">
        <v>15</v>
      </c>
      <c r="I14" s="290"/>
      <c r="J14" s="290" t="s">
        <v>12</v>
      </c>
      <c r="K14" s="290"/>
      <c r="L14" s="290" t="s">
        <v>13</v>
      </c>
      <c r="M14" s="290"/>
      <c r="N14" s="290" t="s">
        <v>18</v>
      </c>
      <c r="O14" s="290"/>
      <c r="P14" s="290" t="s">
        <v>19</v>
      </c>
      <c r="Q14" s="290"/>
      <c r="R14" s="290" t="s">
        <v>20</v>
      </c>
      <c r="S14" s="291"/>
      <c r="T14" s="290" t="s">
        <v>21</v>
      </c>
      <c r="U14" s="291"/>
    </row>
    <row r="15" spans="1:21" ht="13.5" thickBot="1">
      <c r="A15" s="23" t="s">
        <v>22</v>
      </c>
      <c r="B15" s="24" t="s">
        <v>23</v>
      </c>
      <c r="C15" s="24" t="s">
        <v>29</v>
      </c>
      <c r="D15" s="24" t="s">
        <v>23</v>
      </c>
      <c r="E15" s="24" t="s">
        <v>29</v>
      </c>
      <c r="F15" s="24" t="s">
        <v>23</v>
      </c>
      <c r="G15" s="24" t="s">
        <v>29</v>
      </c>
      <c r="H15" s="24" t="s">
        <v>23</v>
      </c>
      <c r="I15" s="24" t="s">
        <v>29</v>
      </c>
      <c r="J15" s="24" t="s">
        <v>23</v>
      </c>
      <c r="K15" s="24" t="s">
        <v>29</v>
      </c>
      <c r="L15" s="24" t="s">
        <v>23</v>
      </c>
      <c r="M15" s="24" t="s">
        <v>29</v>
      </c>
      <c r="N15" s="24" t="s">
        <v>23</v>
      </c>
      <c r="O15" s="24" t="s">
        <v>29</v>
      </c>
      <c r="P15" s="24" t="s">
        <v>23</v>
      </c>
      <c r="Q15" s="24" t="s">
        <v>29</v>
      </c>
      <c r="R15" s="24" t="s">
        <v>23</v>
      </c>
      <c r="S15" s="24" t="s">
        <v>29</v>
      </c>
      <c r="T15" s="25" t="s">
        <v>23</v>
      </c>
      <c r="U15" s="87" t="s">
        <v>29</v>
      </c>
    </row>
    <row r="16" spans="1:21" ht="12.75">
      <c r="A16" s="271" t="s">
        <v>24</v>
      </c>
      <c r="B16" s="239">
        <v>685</v>
      </c>
      <c r="C16" s="225">
        <f>(B16/$B$24)</f>
        <v>0.06171727182629066</v>
      </c>
      <c r="D16" s="239">
        <v>134</v>
      </c>
      <c r="E16" s="223">
        <f>(D16/$D$24)</f>
        <v>0.03991659219541257</v>
      </c>
      <c r="F16" s="240">
        <v>85</v>
      </c>
      <c r="G16" s="223">
        <f>(F16/$F$24)</f>
        <v>0.05829903978052126</v>
      </c>
      <c r="H16" s="239">
        <v>168</v>
      </c>
      <c r="I16" s="225">
        <f>(H16/$H$24)</f>
        <v>0.03983874792506521</v>
      </c>
      <c r="J16" s="239">
        <v>121</v>
      </c>
      <c r="K16" s="223">
        <f>(J16/$J$24)</f>
        <v>0.060079443892750745</v>
      </c>
      <c r="L16" s="240">
        <v>79</v>
      </c>
      <c r="M16" s="223">
        <f>(L16/$L$24)</f>
        <v>0.05586987270155587</v>
      </c>
      <c r="N16" s="239">
        <v>752</v>
      </c>
      <c r="O16" s="225">
        <f>(N16/$N$24)</f>
        <v>0.043283066651318064</v>
      </c>
      <c r="P16" s="239">
        <v>157</v>
      </c>
      <c r="Q16" s="223">
        <f>(P16/$P$24)</f>
        <v>0.03801452784503632</v>
      </c>
      <c r="R16" s="224">
        <v>2181</v>
      </c>
      <c r="S16" s="223">
        <f>(R16/$R$24)</f>
        <v>0.048398908195193394</v>
      </c>
      <c r="T16" s="88">
        <v>24946</v>
      </c>
      <c r="U16" s="28">
        <f>(T16/$T$24)</f>
        <v>0.06288775445893993</v>
      </c>
    </row>
    <row r="17" spans="1:21" ht="12.75">
      <c r="A17" s="272" t="s">
        <v>86</v>
      </c>
      <c r="B17" s="241">
        <v>681</v>
      </c>
      <c r="C17" s="222">
        <f aca="true" t="shared" si="11" ref="C17:C22">(B17/$B$24)</f>
        <v>0.06135687899810794</v>
      </c>
      <c r="D17" s="241">
        <v>200</v>
      </c>
      <c r="E17" s="28">
        <f aca="true" t="shared" si="12" ref="E17:E22">(D17/$D$24)</f>
        <v>0.05957700327673518</v>
      </c>
      <c r="F17" s="128">
        <v>57</v>
      </c>
      <c r="G17" s="28">
        <f aca="true" t="shared" si="13" ref="G17:G22">(F17/$F$24)</f>
        <v>0.03909465020576132</v>
      </c>
      <c r="H17" s="241">
        <v>209</v>
      </c>
      <c r="I17" s="222">
        <f aca="true" t="shared" si="14" ref="I17:I22">(H17/$H$24)</f>
        <v>0.049561299502015654</v>
      </c>
      <c r="J17" s="241">
        <v>112</v>
      </c>
      <c r="K17" s="28">
        <f aca="true" t="shared" si="15" ref="K17:K22">(J17/$J$24)</f>
        <v>0.05561072492552135</v>
      </c>
      <c r="L17" s="128">
        <v>77</v>
      </c>
      <c r="M17" s="28">
        <f aca="true" t="shared" si="16" ref="M17:M22">(L17/$L$24)</f>
        <v>0.054455445544554455</v>
      </c>
      <c r="N17" s="241">
        <v>829</v>
      </c>
      <c r="O17" s="222">
        <f aca="true" t="shared" si="17" ref="O17:O22">(N17/$N$24)</f>
        <v>0.04771497640151951</v>
      </c>
      <c r="P17" s="241">
        <v>174</v>
      </c>
      <c r="Q17" s="28">
        <f aca="true" t="shared" si="18" ref="Q17:Q22">(P17/$P$24)</f>
        <v>0.042130750605326873</v>
      </c>
      <c r="R17" s="92">
        <v>2339</v>
      </c>
      <c r="S17" s="28">
        <f aca="true" t="shared" si="19" ref="S17:S22">(R17/$R$24)</f>
        <v>0.05190511062290571</v>
      </c>
      <c r="T17" s="88">
        <v>24777</v>
      </c>
      <c r="U17" s="28">
        <f aca="true" t="shared" si="20" ref="U17:U22">(T17/$T$24)</f>
        <v>0.062461712989222914</v>
      </c>
    </row>
    <row r="18" spans="1:21" ht="12.75">
      <c r="A18" s="272" t="s">
        <v>87</v>
      </c>
      <c r="B18" s="241">
        <v>643</v>
      </c>
      <c r="C18" s="222">
        <f t="shared" si="11"/>
        <v>0.057933147130372106</v>
      </c>
      <c r="D18" s="241">
        <v>163</v>
      </c>
      <c r="E18" s="28">
        <f t="shared" si="12"/>
        <v>0.04855525767053917</v>
      </c>
      <c r="F18" s="128">
        <v>60</v>
      </c>
      <c r="G18" s="28">
        <f t="shared" si="13"/>
        <v>0.0411522633744856</v>
      </c>
      <c r="H18" s="241">
        <v>194</v>
      </c>
      <c r="I18" s="222">
        <f t="shared" si="14"/>
        <v>0.04600426843727769</v>
      </c>
      <c r="J18" s="241">
        <v>114</v>
      </c>
      <c r="K18" s="28">
        <f t="shared" si="15"/>
        <v>0.05660377358490566</v>
      </c>
      <c r="L18" s="128">
        <v>67</v>
      </c>
      <c r="M18" s="28">
        <f t="shared" si="16"/>
        <v>0.04738330975954738</v>
      </c>
      <c r="N18" s="241">
        <v>774</v>
      </c>
      <c r="O18" s="222">
        <f t="shared" si="17"/>
        <v>0.04454932657994705</v>
      </c>
      <c r="P18" s="241">
        <v>160</v>
      </c>
      <c r="Q18" s="28">
        <f t="shared" si="18"/>
        <v>0.0387409200968523</v>
      </c>
      <c r="R18" s="92">
        <v>2175</v>
      </c>
      <c r="S18" s="28">
        <f t="shared" si="19"/>
        <v>0.04826576126755875</v>
      </c>
      <c r="T18" s="88">
        <v>19179</v>
      </c>
      <c r="U18" s="28">
        <f t="shared" si="20"/>
        <v>0.0483494044242768</v>
      </c>
    </row>
    <row r="19" spans="1:21" ht="12.75">
      <c r="A19" s="272" t="s">
        <v>88</v>
      </c>
      <c r="B19" s="241">
        <v>575</v>
      </c>
      <c r="C19" s="222">
        <f t="shared" si="11"/>
        <v>0.05180646905126588</v>
      </c>
      <c r="D19" s="241">
        <v>166</v>
      </c>
      <c r="E19" s="28">
        <f t="shared" si="12"/>
        <v>0.0494489127196902</v>
      </c>
      <c r="F19" s="128">
        <v>69</v>
      </c>
      <c r="G19" s="28">
        <f t="shared" si="13"/>
        <v>0.047325102880658436</v>
      </c>
      <c r="H19" s="241">
        <v>187</v>
      </c>
      <c r="I19" s="222">
        <f t="shared" si="14"/>
        <v>0.04434432060706663</v>
      </c>
      <c r="J19" s="241">
        <v>94</v>
      </c>
      <c r="K19" s="28">
        <f t="shared" si="15"/>
        <v>0.04667328699106256</v>
      </c>
      <c r="L19" s="128">
        <v>75</v>
      </c>
      <c r="M19" s="28">
        <f t="shared" si="16"/>
        <v>0.05304101838755304</v>
      </c>
      <c r="N19" s="241">
        <v>873</v>
      </c>
      <c r="O19" s="222">
        <f t="shared" si="17"/>
        <v>0.05024749625877748</v>
      </c>
      <c r="P19" s="241">
        <v>192</v>
      </c>
      <c r="Q19" s="28">
        <f t="shared" si="18"/>
        <v>0.04648910411622276</v>
      </c>
      <c r="R19" s="92">
        <v>2231</v>
      </c>
      <c r="S19" s="28">
        <f t="shared" si="19"/>
        <v>0.0495084659254821</v>
      </c>
      <c r="T19" s="88">
        <v>19172</v>
      </c>
      <c r="U19" s="28">
        <f t="shared" si="20"/>
        <v>0.048331757736182014</v>
      </c>
    </row>
    <row r="20" spans="1:21" ht="12.75">
      <c r="A20" s="272" t="s">
        <v>89</v>
      </c>
      <c r="B20" s="241">
        <v>538</v>
      </c>
      <c r="C20" s="222">
        <f t="shared" si="11"/>
        <v>0.04847283539057573</v>
      </c>
      <c r="D20" s="241">
        <v>157</v>
      </c>
      <c r="E20" s="28">
        <f t="shared" si="12"/>
        <v>0.046767947572237116</v>
      </c>
      <c r="F20" s="128">
        <v>56</v>
      </c>
      <c r="G20" s="28">
        <f t="shared" si="13"/>
        <v>0.038408779149519894</v>
      </c>
      <c r="H20" s="241">
        <v>213</v>
      </c>
      <c r="I20" s="222">
        <f t="shared" si="14"/>
        <v>0.05050984111927911</v>
      </c>
      <c r="J20" s="241">
        <v>103</v>
      </c>
      <c r="K20" s="28">
        <f t="shared" si="15"/>
        <v>0.05114200595829196</v>
      </c>
      <c r="L20" s="128">
        <v>74</v>
      </c>
      <c r="M20" s="28">
        <f t="shared" si="16"/>
        <v>0.05233380480905234</v>
      </c>
      <c r="N20" s="241">
        <v>878</v>
      </c>
      <c r="O20" s="222">
        <f t="shared" si="17"/>
        <v>0.05053528260619316</v>
      </c>
      <c r="P20" s="241">
        <v>192</v>
      </c>
      <c r="Q20" s="28">
        <f t="shared" si="18"/>
        <v>0.04648910411622276</v>
      </c>
      <c r="R20" s="92">
        <v>2211</v>
      </c>
      <c r="S20" s="28">
        <f t="shared" si="19"/>
        <v>0.04906464283336662</v>
      </c>
      <c r="T20" s="88">
        <v>18794</v>
      </c>
      <c r="U20" s="28">
        <f t="shared" si="20"/>
        <v>0.047378836579063464</v>
      </c>
    </row>
    <row r="21" spans="1:21" ht="12.75">
      <c r="A21" s="272" t="s">
        <v>90</v>
      </c>
      <c r="B21" s="241">
        <v>540</v>
      </c>
      <c r="C21" s="222">
        <f t="shared" si="11"/>
        <v>0.04865303180466709</v>
      </c>
      <c r="D21" s="241">
        <v>171</v>
      </c>
      <c r="E21" s="28">
        <f t="shared" si="12"/>
        <v>0.05093833780160858</v>
      </c>
      <c r="F21" s="128">
        <v>77</v>
      </c>
      <c r="G21" s="28">
        <f t="shared" si="13"/>
        <v>0.05281207133058985</v>
      </c>
      <c r="H21" s="241">
        <v>233</v>
      </c>
      <c r="I21" s="222">
        <f t="shared" si="14"/>
        <v>0.05525254920559639</v>
      </c>
      <c r="J21" s="241">
        <v>92</v>
      </c>
      <c r="K21" s="28">
        <f t="shared" si="15"/>
        <v>0.04568023833167825</v>
      </c>
      <c r="L21" s="128">
        <v>81</v>
      </c>
      <c r="M21" s="28">
        <f t="shared" si="16"/>
        <v>0.057284299858557285</v>
      </c>
      <c r="N21" s="241">
        <v>917</v>
      </c>
      <c r="O21" s="222">
        <f t="shared" si="17"/>
        <v>0.05278001611603546</v>
      </c>
      <c r="P21" s="241">
        <v>203</v>
      </c>
      <c r="Q21" s="28">
        <f t="shared" si="18"/>
        <v>0.04915254237288136</v>
      </c>
      <c r="R21" s="92">
        <v>2314</v>
      </c>
      <c r="S21" s="28">
        <f t="shared" si="19"/>
        <v>0.05135033175776136</v>
      </c>
      <c r="T21" s="88">
        <v>19609</v>
      </c>
      <c r="U21" s="28">
        <f t="shared" si="20"/>
        <v>0.0494334152643852</v>
      </c>
    </row>
    <row r="22" spans="1:21" ht="13.5" thickBot="1">
      <c r="A22" s="93" t="s">
        <v>23</v>
      </c>
      <c r="B22" s="36">
        <f aca="true" t="shared" si="21" ref="B22:T22">SUM(B16:B21)</f>
        <v>3662</v>
      </c>
      <c r="C22" s="219">
        <f t="shared" si="11"/>
        <v>0.3299396342012794</v>
      </c>
      <c r="D22" s="36">
        <f t="shared" si="21"/>
        <v>991</v>
      </c>
      <c r="E22" s="37">
        <f t="shared" si="12"/>
        <v>0.29520405123622284</v>
      </c>
      <c r="F22" s="214">
        <f t="shared" si="21"/>
        <v>404</v>
      </c>
      <c r="G22" s="37">
        <f t="shared" si="13"/>
        <v>0.27709190672153633</v>
      </c>
      <c r="H22" s="36">
        <f t="shared" si="21"/>
        <v>1204</v>
      </c>
      <c r="I22" s="219">
        <f t="shared" si="14"/>
        <v>0.2855110267963007</v>
      </c>
      <c r="J22" s="36">
        <f t="shared" si="21"/>
        <v>636</v>
      </c>
      <c r="K22" s="37">
        <f t="shared" si="15"/>
        <v>0.3157894736842105</v>
      </c>
      <c r="L22" s="214">
        <f t="shared" si="21"/>
        <v>453</v>
      </c>
      <c r="M22" s="37">
        <f t="shared" si="16"/>
        <v>0.3203677510608204</v>
      </c>
      <c r="N22" s="36">
        <f t="shared" si="21"/>
        <v>5023</v>
      </c>
      <c r="O22" s="219">
        <f t="shared" si="17"/>
        <v>0.28911016461379074</v>
      </c>
      <c r="P22" s="36">
        <f t="shared" si="21"/>
        <v>1078</v>
      </c>
      <c r="Q22" s="37">
        <f t="shared" si="18"/>
        <v>0.26101694915254237</v>
      </c>
      <c r="R22" s="214">
        <f t="shared" si="21"/>
        <v>13451</v>
      </c>
      <c r="S22" s="37">
        <f t="shared" si="19"/>
        <v>0.29849322060226796</v>
      </c>
      <c r="T22" s="36">
        <f t="shared" si="21"/>
        <v>126477</v>
      </c>
      <c r="U22" s="37">
        <f t="shared" si="20"/>
        <v>0.31884288145207035</v>
      </c>
    </row>
    <row r="23" spans="1:21" ht="13.5" thickBot="1">
      <c r="A23" s="273" t="s">
        <v>28</v>
      </c>
      <c r="B23" s="97">
        <f>B22/$R22</f>
        <v>0.27224741654895546</v>
      </c>
      <c r="C23" s="244"/>
      <c r="D23" s="97">
        <f>D22/$R22</f>
        <v>0.07367481971600624</v>
      </c>
      <c r="E23" s="98"/>
      <c r="F23" s="238">
        <f>F22/$R22</f>
        <v>0.030034941640026763</v>
      </c>
      <c r="G23" s="98"/>
      <c r="H23" s="97">
        <f>H22/$R22</f>
        <v>0.0895100736004758</v>
      </c>
      <c r="I23" s="244"/>
      <c r="J23" s="97">
        <f>J22/$R22</f>
        <v>0.04728272990855698</v>
      </c>
      <c r="K23" s="98"/>
      <c r="L23" s="238">
        <f>L22/$R22</f>
        <v>0.033677793472604266</v>
      </c>
      <c r="M23" s="98"/>
      <c r="N23" s="97">
        <f>N22/$R22</f>
        <v>0.3734294847966694</v>
      </c>
      <c r="O23" s="244"/>
      <c r="P23" s="97">
        <f>P22/$R22</f>
        <v>0.08014274031670508</v>
      </c>
      <c r="Q23" s="98"/>
      <c r="R23" s="238">
        <f>R22/$R22</f>
        <v>1</v>
      </c>
      <c r="S23" s="98"/>
      <c r="T23" s="97" t="s">
        <v>27</v>
      </c>
      <c r="U23" s="98"/>
    </row>
    <row r="24" spans="1:256" s="105" customFormat="1" ht="13.5" thickBot="1">
      <c r="A24" s="270" t="s">
        <v>156</v>
      </c>
      <c r="B24" s="242">
        <v>11099</v>
      </c>
      <c r="C24" s="237"/>
      <c r="D24" s="242">
        <v>3357</v>
      </c>
      <c r="E24" s="243"/>
      <c r="F24" s="237">
        <v>1458</v>
      </c>
      <c r="G24" s="243"/>
      <c r="H24" s="242">
        <v>4217</v>
      </c>
      <c r="I24" s="237"/>
      <c r="J24" s="242">
        <v>2014</v>
      </c>
      <c r="K24" s="243"/>
      <c r="L24" s="237">
        <v>1414</v>
      </c>
      <c r="M24" s="243"/>
      <c r="N24" s="242">
        <v>17374</v>
      </c>
      <c r="O24" s="237"/>
      <c r="P24" s="242">
        <v>4130</v>
      </c>
      <c r="Q24" s="243"/>
      <c r="R24" s="237">
        <v>45063</v>
      </c>
      <c r="S24" s="243"/>
      <c r="T24" s="242">
        <v>396675</v>
      </c>
      <c r="U24" s="243"/>
      <c r="V24" s="129"/>
      <c r="W24" s="129"/>
      <c r="X24" s="129">
        <f aca="true" t="shared" si="22" ref="X24:CI24">SUM(X13:X22)</f>
        <v>0</v>
      </c>
      <c r="Y24" s="129">
        <f t="shared" si="22"/>
        <v>0</v>
      </c>
      <c r="Z24" s="129">
        <f t="shared" si="22"/>
        <v>0</v>
      </c>
      <c r="AA24" s="129">
        <f t="shared" si="22"/>
        <v>0</v>
      </c>
      <c r="AB24" s="129">
        <f t="shared" si="22"/>
        <v>0</v>
      </c>
      <c r="AC24" s="129">
        <f t="shared" si="22"/>
        <v>0</v>
      </c>
      <c r="AD24" s="129">
        <f t="shared" si="22"/>
        <v>0</v>
      </c>
      <c r="AE24" s="129">
        <f t="shared" si="22"/>
        <v>0</v>
      </c>
      <c r="AF24" s="129">
        <f t="shared" si="22"/>
        <v>0</v>
      </c>
      <c r="AG24" s="129">
        <f t="shared" si="22"/>
        <v>0</v>
      </c>
      <c r="AH24" s="129">
        <f t="shared" si="22"/>
        <v>0</v>
      </c>
      <c r="AI24" s="129">
        <f t="shared" si="22"/>
        <v>0</v>
      </c>
      <c r="AJ24" s="129">
        <f t="shared" si="22"/>
        <v>0</v>
      </c>
      <c r="AK24" s="129">
        <f t="shared" si="22"/>
        <v>0</v>
      </c>
      <c r="AL24" s="129">
        <f t="shared" si="22"/>
        <v>0</v>
      </c>
      <c r="AM24" s="129">
        <f t="shared" si="22"/>
        <v>0</v>
      </c>
      <c r="AN24" s="129">
        <f t="shared" si="22"/>
        <v>0</v>
      </c>
      <c r="AO24" s="129">
        <f t="shared" si="22"/>
        <v>0</v>
      </c>
      <c r="AP24" s="129">
        <f t="shared" si="22"/>
        <v>0</v>
      </c>
      <c r="AQ24" s="129">
        <f t="shared" si="22"/>
        <v>0</v>
      </c>
      <c r="AR24" s="129">
        <f t="shared" si="22"/>
        <v>0</v>
      </c>
      <c r="AS24" s="129">
        <f t="shared" si="22"/>
        <v>0</v>
      </c>
      <c r="AT24" s="129">
        <f t="shared" si="22"/>
        <v>0</v>
      </c>
      <c r="AU24" s="129">
        <f t="shared" si="22"/>
        <v>0</v>
      </c>
      <c r="AV24" s="129">
        <f t="shared" si="22"/>
        <v>0</v>
      </c>
      <c r="AW24" s="129">
        <f t="shared" si="22"/>
        <v>0</v>
      </c>
      <c r="AX24" s="129">
        <f t="shared" si="22"/>
        <v>0</v>
      </c>
      <c r="AY24" s="129">
        <f t="shared" si="22"/>
        <v>0</v>
      </c>
      <c r="AZ24" s="129">
        <f t="shared" si="22"/>
        <v>0</v>
      </c>
      <c r="BA24" s="129">
        <f t="shared" si="22"/>
        <v>0</v>
      </c>
      <c r="BB24" s="129">
        <f t="shared" si="22"/>
        <v>0</v>
      </c>
      <c r="BC24" s="129">
        <f t="shared" si="22"/>
        <v>0</v>
      </c>
      <c r="BD24" s="129">
        <f t="shared" si="22"/>
        <v>0</v>
      </c>
      <c r="BE24" s="129">
        <f t="shared" si="22"/>
        <v>0</v>
      </c>
      <c r="BF24" s="129">
        <f t="shared" si="22"/>
        <v>0</v>
      </c>
      <c r="BG24" s="129">
        <f t="shared" si="22"/>
        <v>0</v>
      </c>
      <c r="BH24" s="129">
        <f t="shared" si="22"/>
        <v>0</v>
      </c>
      <c r="BI24" s="129">
        <f t="shared" si="22"/>
        <v>0</v>
      </c>
      <c r="BJ24" s="129">
        <f t="shared" si="22"/>
        <v>0</v>
      </c>
      <c r="BK24" s="129">
        <f t="shared" si="22"/>
        <v>0</v>
      </c>
      <c r="BL24" s="129">
        <f t="shared" si="22"/>
        <v>0</v>
      </c>
      <c r="BM24" s="129">
        <f t="shared" si="22"/>
        <v>0</v>
      </c>
      <c r="BN24" s="129">
        <f t="shared" si="22"/>
        <v>0</v>
      </c>
      <c r="BO24" s="129">
        <f t="shared" si="22"/>
        <v>0</v>
      </c>
      <c r="BP24" s="129">
        <f t="shared" si="22"/>
        <v>0</v>
      </c>
      <c r="BQ24" s="129">
        <f t="shared" si="22"/>
        <v>0</v>
      </c>
      <c r="BR24" s="129">
        <f t="shared" si="22"/>
        <v>0</v>
      </c>
      <c r="BS24" s="129">
        <f t="shared" si="22"/>
        <v>0</v>
      </c>
      <c r="BT24" s="129">
        <f t="shared" si="22"/>
        <v>0</v>
      </c>
      <c r="BU24" s="129">
        <f t="shared" si="22"/>
        <v>0</v>
      </c>
      <c r="BV24" s="129">
        <f t="shared" si="22"/>
        <v>0</v>
      </c>
      <c r="BW24" s="129">
        <f t="shared" si="22"/>
        <v>0</v>
      </c>
      <c r="BX24" s="129">
        <f t="shared" si="22"/>
        <v>0</v>
      </c>
      <c r="BY24" s="129">
        <f t="shared" si="22"/>
        <v>0</v>
      </c>
      <c r="BZ24" s="129">
        <f t="shared" si="22"/>
        <v>0</v>
      </c>
      <c r="CA24" s="129">
        <f t="shared" si="22"/>
        <v>0</v>
      </c>
      <c r="CB24" s="129">
        <f t="shared" si="22"/>
        <v>0</v>
      </c>
      <c r="CC24" s="129">
        <f t="shared" si="22"/>
        <v>0</v>
      </c>
      <c r="CD24" s="129">
        <f t="shared" si="22"/>
        <v>0</v>
      </c>
      <c r="CE24" s="129">
        <f t="shared" si="22"/>
        <v>0</v>
      </c>
      <c r="CF24" s="129">
        <f t="shared" si="22"/>
        <v>0</v>
      </c>
      <c r="CG24" s="129">
        <f t="shared" si="22"/>
        <v>0</v>
      </c>
      <c r="CH24" s="129">
        <f t="shared" si="22"/>
        <v>0</v>
      </c>
      <c r="CI24" s="129">
        <f t="shared" si="22"/>
        <v>0</v>
      </c>
      <c r="CJ24" s="129">
        <f aca="true" t="shared" si="23" ref="CJ24:EU24">SUM(CJ13:CJ22)</f>
        <v>0</v>
      </c>
      <c r="CK24" s="129">
        <f t="shared" si="23"/>
        <v>0</v>
      </c>
      <c r="CL24" s="129">
        <f t="shared" si="23"/>
        <v>0</v>
      </c>
      <c r="CM24" s="129">
        <f t="shared" si="23"/>
        <v>0</v>
      </c>
      <c r="CN24" s="129">
        <f t="shared" si="23"/>
        <v>0</v>
      </c>
      <c r="CO24" s="129">
        <f t="shared" si="23"/>
        <v>0</v>
      </c>
      <c r="CP24" s="129">
        <f t="shared" si="23"/>
        <v>0</v>
      </c>
      <c r="CQ24" s="129">
        <f t="shared" si="23"/>
        <v>0</v>
      </c>
      <c r="CR24" s="129">
        <f t="shared" si="23"/>
        <v>0</v>
      </c>
      <c r="CS24" s="129">
        <f t="shared" si="23"/>
        <v>0</v>
      </c>
      <c r="CT24" s="129">
        <f t="shared" si="23"/>
        <v>0</v>
      </c>
      <c r="CU24" s="129">
        <f t="shared" si="23"/>
        <v>0</v>
      </c>
      <c r="CV24" s="129">
        <f t="shared" si="23"/>
        <v>0</v>
      </c>
      <c r="CW24" s="129">
        <f t="shared" si="23"/>
        <v>0</v>
      </c>
      <c r="CX24" s="129">
        <f t="shared" si="23"/>
        <v>0</v>
      </c>
      <c r="CY24" s="129">
        <f t="shared" si="23"/>
        <v>0</v>
      </c>
      <c r="CZ24" s="129">
        <f t="shared" si="23"/>
        <v>0</v>
      </c>
      <c r="DA24" s="129">
        <f t="shared" si="23"/>
        <v>0</v>
      </c>
      <c r="DB24" s="129">
        <f t="shared" si="23"/>
        <v>0</v>
      </c>
      <c r="DC24" s="129">
        <f t="shared" si="23"/>
        <v>0</v>
      </c>
      <c r="DD24" s="129">
        <f t="shared" si="23"/>
        <v>0</v>
      </c>
      <c r="DE24" s="129">
        <f t="shared" si="23"/>
        <v>0</v>
      </c>
      <c r="DF24" s="129">
        <f t="shared" si="23"/>
        <v>0</v>
      </c>
      <c r="DG24" s="129">
        <f t="shared" si="23"/>
        <v>0</v>
      </c>
      <c r="DH24" s="129">
        <f t="shared" si="23"/>
        <v>0</v>
      </c>
      <c r="DI24" s="129">
        <f t="shared" si="23"/>
        <v>0</v>
      </c>
      <c r="DJ24" s="129">
        <f t="shared" si="23"/>
        <v>0</v>
      </c>
      <c r="DK24" s="129">
        <f t="shared" si="23"/>
        <v>0</v>
      </c>
      <c r="DL24" s="129">
        <f t="shared" si="23"/>
        <v>0</v>
      </c>
      <c r="DM24" s="129">
        <f t="shared" si="23"/>
        <v>0</v>
      </c>
      <c r="DN24" s="129">
        <f t="shared" si="23"/>
        <v>0</v>
      </c>
      <c r="DO24" s="129">
        <f t="shared" si="23"/>
        <v>0</v>
      </c>
      <c r="DP24" s="129">
        <f t="shared" si="23"/>
        <v>0</v>
      </c>
      <c r="DQ24" s="129">
        <f t="shared" si="23"/>
        <v>0</v>
      </c>
      <c r="DR24" s="129">
        <f t="shared" si="23"/>
        <v>0</v>
      </c>
      <c r="DS24" s="129">
        <f t="shared" si="23"/>
        <v>0</v>
      </c>
      <c r="DT24" s="129">
        <f t="shared" si="23"/>
        <v>0</v>
      </c>
      <c r="DU24" s="129">
        <f t="shared" si="23"/>
        <v>0</v>
      </c>
      <c r="DV24" s="129">
        <f t="shared" si="23"/>
        <v>0</v>
      </c>
      <c r="DW24" s="129">
        <f t="shared" si="23"/>
        <v>0</v>
      </c>
      <c r="DX24" s="129">
        <f t="shared" si="23"/>
        <v>0</v>
      </c>
      <c r="DY24" s="129">
        <f t="shared" si="23"/>
        <v>0</v>
      </c>
      <c r="DZ24" s="129">
        <f t="shared" si="23"/>
        <v>0</v>
      </c>
      <c r="EA24" s="129">
        <f t="shared" si="23"/>
        <v>0</v>
      </c>
      <c r="EB24" s="129">
        <f t="shared" si="23"/>
        <v>0</v>
      </c>
      <c r="EC24" s="129">
        <f t="shared" si="23"/>
        <v>0</v>
      </c>
      <c r="ED24" s="129">
        <f t="shared" si="23"/>
        <v>0</v>
      </c>
      <c r="EE24" s="129">
        <f t="shared" si="23"/>
        <v>0</v>
      </c>
      <c r="EF24" s="129">
        <f t="shared" si="23"/>
        <v>0</v>
      </c>
      <c r="EG24" s="129">
        <f t="shared" si="23"/>
        <v>0</v>
      </c>
      <c r="EH24" s="129">
        <f t="shared" si="23"/>
        <v>0</v>
      </c>
      <c r="EI24" s="129">
        <f t="shared" si="23"/>
        <v>0</v>
      </c>
      <c r="EJ24" s="129">
        <f t="shared" si="23"/>
        <v>0</v>
      </c>
      <c r="EK24" s="129">
        <f t="shared" si="23"/>
        <v>0</v>
      </c>
      <c r="EL24" s="129">
        <f t="shared" si="23"/>
        <v>0</v>
      </c>
      <c r="EM24" s="129">
        <f t="shared" si="23"/>
        <v>0</v>
      </c>
      <c r="EN24" s="129">
        <f t="shared" si="23"/>
        <v>0</v>
      </c>
      <c r="EO24" s="129">
        <f t="shared" si="23"/>
        <v>0</v>
      </c>
      <c r="EP24" s="129">
        <f t="shared" si="23"/>
        <v>0</v>
      </c>
      <c r="EQ24" s="129">
        <f t="shared" si="23"/>
        <v>0</v>
      </c>
      <c r="ER24" s="129">
        <f t="shared" si="23"/>
        <v>0</v>
      </c>
      <c r="ES24" s="129">
        <f t="shared" si="23"/>
        <v>0</v>
      </c>
      <c r="ET24" s="129">
        <f t="shared" si="23"/>
        <v>0</v>
      </c>
      <c r="EU24" s="129">
        <f t="shared" si="23"/>
        <v>0</v>
      </c>
      <c r="EV24" s="129">
        <f aca="true" t="shared" si="24" ref="EV24:HG24">SUM(EV13:EV22)</f>
        <v>0</v>
      </c>
      <c r="EW24" s="129">
        <f t="shared" si="24"/>
        <v>0</v>
      </c>
      <c r="EX24" s="129">
        <f t="shared" si="24"/>
        <v>0</v>
      </c>
      <c r="EY24" s="129">
        <f t="shared" si="24"/>
        <v>0</v>
      </c>
      <c r="EZ24" s="129">
        <f t="shared" si="24"/>
        <v>0</v>
      </c>
      <c r="FA24" s="129">
        <f t="shared" si="24"/>
        <v>0</v>
      </c>
      <c r="FB24" s="129">
        <f t="shared" si="24"/>
        <v>0</v>
      </c>
      <c r="FC24" s="129">
        <f t="shared" si="24"/>
        <v>0</v>
      </c>
      <c r="FD24" s="129">
        <f t="shared" si="24"/>
        <v>0</v>
      </c>
      <c r="FE24" s="129">
        <f t="shared" si="24"/>
        <v>0</v>
      </c>
      <c r="FF24" s="129">
        <f t="shared" si="24"/>
        <v>0</v>
      </c>
      <c r="FG24" s="129">
        <f t="shared" si="24"/>
        <v>0</v>
      </c>
      <c r="FH24" s="129">
        <f t="shared" si="24"/>
        <v>0</v>
      </c>
      <c r="FI24" s="129">
        <f t="shared" si="24"/>
        <v>0</v>
      </c>
      <c r="FJ24" s="129">
        <f t="shared" si="24"/>
        <v>0</v>
      </c>
      <c r="FK24" s="129">
        <f t="shared" si="24"/>
        <v>0</v>
      </c>
      <c r="FL24" s="129">
        <f t="shared" si="24"/>
        <v>0</v>
      </c>
      <c r="FM24" s="129">
        <f t="shared" si="24"/>
        <v>0</v>
      </c>
      <c r="FN24" s="129">
        <f t="shared" si="24"/>
        <v>0</v>
      </c>
      <c r="FO24" s="129">
        <f t="shared" si="24"/>
        <v>0</v>
      </c>
      <c r="FP24" s="129">
        <f t="shared" si="24"/>
        <v>0</v>
      </c>
      <c r="FQ24" s="129">
        <f t="shared" si="24"/>
        <v>0</v>
      </c>
      <c r="FR24" s="129">
        <f t="shared" si="24"/>
        <v>0</v>
      </c>
      <c r="FS24" s="129">
        <f t="shared" si="24"/>
        <v>0</v>
      </c>
      <c r="FT24" s="129">
        <f t="shared" si="24"/>
        <v>0</v>
      </c>
      <c r="FU24" s="129">
        <f t="shared" si="24"/>
        <v>0</v>
      </c>
      <c r="FV24" s="129">
        <f t="shared" si="24"/>
        <v>0</v>
      </c>
      <c r="FW24" s="129">
        <f t="shared" si="24"/>
        <v>0</v>
      </c>
      <c r="FX24" s="129">
        <f t="shared" si="24"/>
        <v>0</v>
      </c>
      <c r="FY24" s="129">
        <f t="shared" si="24"/>
        <v>0</v>
      </c>
      <c r="FZ24" s="129">
        <f t="shared" si="24"/>
        <v>0</v>
      </c>
      <c r="GA24" s="129">
        <f t="shared" si="24"/>
        <v>0</v>
      </c>
      <c r="GB24" s="129">
        <f t="shared" si="24"/>
        <v>0</v>
      </c>
      <c r="GC24" s="129">
        <f t="shared" si="24"/>
        <v>0</v>
      </c>
      <c r="GD24" s="129">
        <f t="shared" si="24"/>
        <v>0</v>
      </c>
      <c r="GE24" s="129">
        <f t="shared" si="24"/>
        <v>0</v>
      </c>
      <c r="GF24" s="129">
        <f t="shared" si="24"/>
        <v>0</v>
      </c>
      <c r="GG24" s="129">
        <f t="shared" si="24"/>
        <v>0</v>
      </c>
      <c r="GH24" s="129">
        <f t="shared" si="24"/>
        <v>0</v>
      </c>
      <c r="GI24" s="129">
        <f t="shared" si="24"/>
        <v>0</v>
      </c>
      <c r="GJ24" s="129">
        <f t="shared" si="24"/>
        <v>0</v>
      </c>
      <c r="GK24" s="129">
        <f t="shared" si="24"/>
        <v>0</v>
      </c>
      <c r="GL24" s="129">
        <f t="shared" si="24"/>
        <v>0</v>
      </c>
      <c r="GM24" s="129">
        <f t="shared" si="24"/>
        <v>0</v>
      </c>
      <c r="GN24" s="129">
        <f t="shared" si="24"/>
        <v>0</v>
      </c>
      <c r="GO24" s="129">
        <f t="shared" si="24"/>
        <v>0</v>
      </c>
      <c r="GP24" s="129">
        <f t="shared" si="24"/>
        <v>0</v>
      </c>
      <c r="GQ24" s="129">
        <f t="shared" si="24"/>
        <v>0</v>
      </c>
      <c r="GR24" s="129">
        <f t="shared" si="24"/>
        <v>0</v>
      </c>
      <c r="GS24" s="129">
        <f t="shared" si="24"/>
        <v>0</v>
      </c>
      <c r="GT24" s="129">
        <f t="shared" si="24"/>
        <v>0</v>
      </c>
      <c r="GU24" s="129">
        <f t="shared" si="24"/>
        <v>0</v>
      </c>
      <c r="GV24" s="129">
        <f t="shared" si="24"/>
        <v>0</v>
      </c>
      <c r="GW24" s="129">
        <f t="shared" si="24"/>
        <v>0</v>
      </c>
      <c r="GX24" s="129">
        <f t="shared" si="24"/>
        <v>0</v>
      </c>
      <c r="GY24" s="129">
        <f t="shared" si="24"/>
        <v>0</v>
      </c>
      <c r="GZ24" s="129">
        <f t="shared" si="24"/>
        <v>0</v>
      </c>
      <c r="HA24" s="129">
        <f t="shared" si="24"/>
        <v>0</v>
      </c>
      <c r="HB24" s="129">
        <f t="shared" si="24"/>
        <v>0</v>
      </c>
      <c r="HC24" s="129">
        <f t="shared" si="24"/>
        <v>0</v>
      </c>
      <c r="HD24" s="129">
        <f t="shared" si="24"/>
        <v>0</v>
      </c>
      <c r="HE24" s="129">
        <f t="shared" si="24"/>
        <v>0</v>
      </c>
      <c r="HF24" s="129">
        <f t="shared" si="24"/>
        <v>0</v>
      </c>
      <c r="HG24" s="129">
        <f t="shared" si="24"/>
        <v>0</v>
      </c>
      <c r="HH24" s="129">
        <f aca="true" t="shared" si="25" ref="HH24:IV24">SUM(HH13:HH22)</f>
        <v>0</v>
      </c>
      <c r="HI24" s="129">
        <f t="shared" si="25"/>
        <v>0</v>
      </c>
      <c r="HJ24" s="129">
        <f t="shared" si="25"/>
        <v>0</v>
      </c>
      <c r="HK24" s="129">
        <f t="shared" si="25"/>
        <v>0</v>
      </c>
      <c r="HL24" s="129">
        <f t="shared" si="25"/>
        <v>0</v>
      </c>
      <c r="HM24" s="129">
        <f t="shared" si="25"/>
        <v>0</v>
      </c>
      <c r="HN24" s="129">
        <f t="shared" si="25"/>
        <v>0</v>
      </c>
      <c r="HO24" s="129">
        <f t="shared" si="25"/>
        <v>0</v>
      </c>
      <c r="HP24" s="129">
        <f t="shared" si="25"/>
        <v>0</v>
      </c>
      <c r="HQ24" s="129">
        <f t="shared" si="25"/>
        <v>0</v>
      </c>
      <c r="HR24" s="129">
        <f t="shared" si="25"/>
        <v>0</v>
      </c>
      <c r="HS24" s="129">
        <f t="shared" si="25"/>
        <v>0</v>
      </c>
      <c r="HT24" s="129">
        <f t="shared" si="25"/>
        <v>0</v>
      </c>
      <c r="HU24" s="129">
        <f t="shared" si="25"/>
        <v>0</v>
      </c>
      <c r="HV24" s="129">
        <f t="shared" si="25"/>
        <v>0</v>
      </c>
      <c r="HW24" s="129">
        <f t="shared" si="25"/>
        <v>0</v>
      </c>
      <c r="HX24" s="129">
        <f t="shared" si="25"/>
        <v>0</v>
      </c>
      <c r="HY24" s="129">
        <f t="shared" si="25"/>
        <v>0</v>
      </c>
      <c r="HZ24" s="129">
        <f t="shared" si="25"/>
        <v>0</v>
      </c>
      <c r="IA24" s="129">
        <f t="shared" si="25"/>
        <v>0</v>
      </c>
      <c r="IB24" s="129">
        <f t="shared" si="25"/>
        <v>0</v>
      </c>
      <c r="IC24" s="129">
        <f t="shared" si="25"/>
        <v>0</v>
      </c>
      <c r="ID24" s="129">
        <f t="shared" si="25"/>
        <v>0</v>
      </c>
      <c r="IE24" s="129">
        <f t="shared" si="25"/>
        <v>0</v>
      </c>
      <c r="IF24" s="129">
        <f t="shared" si="25"/>
        <v>0</v>
      </c>
      <c r="IG24" s="129">
        <f t="shared" si="25"/>
        <v>0</v>
      </c>
      <c r="IH24" s="129">
        <f t="shared" si="25"/>
        <v>0</v>
      </c>
      <c r="II24" s="129">
        <f t="shared" si="25"/>
        <v>0</v>
      </c>
      <c r="IJ24" s="129">
        <f t="shared" si="25"/>
        <v>0</v>
      </c>
      <c r="IK24" s="129">
        <f t="shared" si="25"/>
        <v>0</v>
      </c>
      <c r="IL24" s="129">
        <f t="shared" si="25"/>
        <v>0</v>
      </c>
      <c r="IM24" s="129">
        <f t="shared" si="25"/>
        <v>0</v>
      </c>
      <c r="IN24" s="129">
        <f t="shared" si="25"/>
        <v>0</v>
      </c>
      <c r="IO24" s="129">
        <f t="shared" si="25"/>
        <v>0</v>
      </c>
      <c r="IP24" s="129">
        <f t="shared" si="25"/>
        <v>0</v>
      </c>
      <c r="IQ24" s="129">
        <f t="shared" si="25"/>
        <v>0</v>
      </c>
      <c r="IR24" s="129">
        <f t="shared" si="25"/>
        <v>0</v>
      </c>
      <c r="IS24" s="129">
        <f t="shared" si="25"/>
        <v>0</v>
      </c>
      <c r="IT24" s="129">
        <f t="shared" si="25"/>
        <v>0</v>
      </c>
      <c r="IU24" s="129">
        <f t="shared" si="25"/>
        <v>0</v>
      </c>
      <c r="IV24" s="129">
        <f t="shared" si="25"/>
        <v>0</v>
      </c>
    </row>
    <row r="25" spans="1:21" ht="29.25" customHeight="1">
      <c r="A25" s="293" t="s">
        <v>167</v>
      </c>
      <c r="B25" s="294"/>
      <c r="C25" s="294"/>
      <c r="D25" s="294"/>
      <c r="E25" s="294"/>
      <c r="F25" s="294"/>
      <c r="G25" s="294"/>
      <c r="H25" s="294"/>
      <c r="I25" s="294"/>
      <c r="J25" s="294"/>
      <c r="K25" s="294"/>
      <c r="L25" s="294"/>
      <c r="M25" s="294"/>
      <c r="N25" s="294"/>
      <c r="O25" s="294"/>
      <c r="P25" s="294"/>
      <c r="Q25" s="294"/>
      <c r="R25" s="294"/>
      <c r="S25" s="294"/>
      <c r="T25" s="294"/>
      <c r="U25" s="295"/>
    </row>
    <row r="26" spans="1:21" ht="15">
      <c r="A26" s="22"/>
      <c r="B26" s="290" t="s">
        <v>14</v>
      </c>
      <c r="C26" s="290"/>
      <c r="D26" s="290" t="s">
        <v>17</v>
      </c>
      <c r="E26" s="290"/>
      <c r="F26" s="290" t="s">
        <v>16</v>
      </c>
      <c r="G26" s="290"/>
      <c r="H26" s="290" t="s">
        <v>15</v>
      </c>
      <c r="I26" s="290"/>
      <c r="J26" s="290" t="s">
        <v>12</v>
      </c>
      <c r="K26" s="290"/>
      <c r="L26" s="290" t="s">
        <v>13</v>
      </c>
      <c r="M26" s="290"/>
      <c r="N26" s="290" t="s">
        <v>18</v>
      </c>
      <c r="O26" s="290"/>
      <c r="P26" s="290" t="s">
        <v>19</v>
      </c>
      <c r="Q26" s="290"/>
      <c r="R26" s="290" t="s">
        <v>20</v>
      </c>
      <c r="S26" s="291"/>
      <c r="T26" s="290" t="s">
        <v>21</v>
      </c>
      <c r="U26" s="291"/>
    </row>
    <row r="27" spans="1:21" ht="13.5" thickBot="1">
      <c r="A27" s="23" t="s">
        <v>22</v>
      </c>
      <c r="B27" s="24" t="s">
        <v>23</v>
      </c>
      <c r="C27" s="24" t="s">
        <v>29</v>
      </c>
      <c r="D27" s="24" t="s">
        <v>23</v>
      </c>
      <c r="E27" s="24" t="s">
        <v>29</v>
      </c>
      <c r="F27" s="24" t="s">
        <v>23</v>
      </c>
      <c r="G27" s="24" t="s">
        <v>29</v>
      </c>
      <c r="H27" s="24" t="s">
        <v>23</v>
      </c>
      <c r="I27" s="24" t="s">
        <v>29</v>
      </c>
      <c r="J27" s="24" t="s">
        <v>23</v>
      </c>
      <c r="K27" s="24" t="s">
        <v>29</v>
      </c>
      <c r="L27" s="24" t="s">
        <v>23</v>
      </c>
      <c r="M27" s="24" t="s">
        <v>29</v>
      </c>
      <c r="N27" s="24" t="s">
        <v>23</v>
      </c>
      <c r="O27" s="24" t="s">
        <v>29</v>
      </c>
      <c r="P27" s="24" t="s">
        <v>23</v>
      </c>
      <c r="Q27" s="24" t="s">
        <v>29</v>
      </c>
      <c r="R27" s="24" t="s">
        <v>23</v>
      </c>
      <c r="S27" s="24" t="s">
        <v>29</v>
      </c>
      <c r="T27" s="25" t="s">
        <v>23</v>
      </c>
      <c r="U27" s="87" t="s">
        <v>29</v>
      </c>
    </row>
    <row r="28" spans="1:21" ht="12.75">
      <c r="A28" s="271" t="s">
        <v>24</v>
      </c>
      <c r="B28" s="239">
        <v>625</v>
      </c>
      <c r="C28" s="223">
        <f aca="true" t="shared" si="26" ref="C28:C34">(B28/$B$36)</f>
        <v>0.06241885548786578</v>
      </c>
      <c r="D28" s="239">
        <v>137</v>
      </c>
      <c r="E28" s="223">
        <f aca="true" t="shared" si="27" ref="E28:E34">(D28/$D$36)</f>
        <v>0.04420780897063569</v>
      </c>
      <c r="F28" s="240">
        <v>75</v>
      </c>
      <c r="G28" s="223">
        <f aca="true" t="shared" si="28" ref="G28:G34">(F28/$F$36)</f>
        <v>0.052594670406732116</v>
      </c>
      <c r="H28" s="128">
        <v>116</v>
      </c>
      <c r="I28" s="222">
        <f aca="true" t="shared" si="29" ref="I28:I34">(H28/$H$36)</f>
        <v>0.032805429864253395</v>
      </c>
      <c r="J28" s="239">
        <v>85</v>
      </c>
      <c r="K28" s="225">
        <f aca="true" t="shared" si="30" ref="K28:K34">(J28/$J$36)</f>
        <v>0.04759238521836506</v>
      </c>
      <c r="L28" s="239">
        <v>81</v>
      </c>
      <c r="M28" s="223">
        <f aca="true" t="shared" si="31" ref="M28:M34">(L28/$L$36)</f>
        <v>0.06852791878172589</v>
      </c>
      <c r="N28" s="240">
        <v>665</v>
      </c>
      <c r="O28" s="223">
        <f aca="true" t="shared" si="32" ref="O28:O34">(N28/$N$36)</f>
        <v>0.04165883605838502</v>
      </c>
      <c r="P28" s="239">
        <v>152</v>
      </c>
      <c r="Q28" s="225">
        <f aca="true" t="shared" si="33" ref="Q28:Q34">(P28/$P$36)</f>
        <v>0.039552432995055946</v>
      </c>
      <c r="R28" s="89">
        <v>1936</v>
      </c>
      <c r="S28" s="223">
        <f aca="true" t="shared" si="34" ref="S28:S34">(R28/$R$36)</f>
        <v>0.04739522130826479</v>
      </c>
      <c r="T28" s="92">
        <v>22981</v>
      </c>
      <c r="U28" s="28">
        <f aca="true" t="shared" si="35" ref="U28:U34">(T28/$T$36)</f>
        <v>0.06197212723958277</v>
      </c>
    </row>
    <row r="29" spans="1:21" ht="12.75">
      <c r="A29" s="272" t="s">
        <v>86</v>
      </c>
      <c r="B29" s="241">
        <v>613</v>
      </c>
      <c r="C29" s="28">
        <f t="shared" si="26"/>
        <v>0.06122041346249875</v>
      </c>
      <c r="D29" s="241">
        <v>166</v>
      </c>
      <c r="E29" s="28">
        <f t="shared" si="27"/>
        <v>0.05356566634398193</v>
      </c>
      <c r="F29" s="128">
        <v>59</v>
      </c>
      <c r="G29" s="28">
        <f t="shared" si="28"/>
        <v>0.04137447405329593</v>
      </c>
      <c r="H29" s="128">
        <v>152</v>
      </c>
      <c r="I29" s="222">
        <f t="shared" si="29"/>
        <v>0.042986425339366516</v>
      </c>
      <c r="J29" s="241">
        <v>102</v>
      </c>
      <c r="K29" s="222">
        <f t="shared" si="30"/>
        <v>0.05711086226203808</v>
      </c>
      <c r="L29" s="241">
        <v>85</v>
      </c>
      <c r="M29" s="28">
        <f t="shared" si="31"/>
        <v>0.07191201353637902</v>
      </c>
      <c r="N29" s="128">
        <v>774</v>
      </c>
      <c r="O29" s="28">
        <f t="shared" si="32"/>
        <v>0.04848712647998497</v>
      </c>
      <c r="P29" s="241">
        <v>165</v>
      </c>
      <c r="Q29" s="222">
        <f t="shared" si="33"/>
        <v>0.0429352068696331</v>
      </c>
      <c r="R29" s="88">
        <v>2116</v>
      </c>
      <c r="S29" s="28">
        <f t="shared" si="34"/>
        <v>0.0518018018018018</v>
      </c>
      <c r="T29" s="92">
        <v>22918</v>
      </c>
      <c r="U29" s="28">
        <f t="shared" si="35"/>
        <v>0.06180223715577033</v>
      </c>
    </row>
    <row r="30" spans="1:21" ht="12.75">
      <c r="A30" s="272" t="s">
        <v>87</v>
      </c>
      <c r="B30" s="241">
        <v>520</v>
      </c>
      <c r="C30" s="28">
        <f t="shared" si="26"/>
        <v>0.051932487765904325</v>
      </c>
      <c r="D30" s="241">
        <v>164</v>
      </c>
      <c r="E30" s="28">
        <f t="shared" si="27"/>
        <v>0.05292029686995805</v>
      </c>
      <c r="F30" s="128">
        <v>59</v>
      </c>
      <c r="G30" s="28">
        <f t="shared" si="28"/>
        <v>0.04137447405329593</v>
      </c>
      <c r="H30" s="128">
        <v>156</v>
      </c>
      <c r="I30" s="222">
        <f t="shared" si="29"/>
        <v>0.04411764705882353</v>
      </c>
      <c r="J30" s="241">
        <v>94</v>
      </c>
      <c r="K30" s="222">
        <f t="shared" si="30"/>
        <v>0.05263157894736842</v>
      </c>
      <c r="L30" s="241">
        <v>75</v>
      </c>
      <c r="M30" s="28">
        <f t="shared" si="31"/>
        <v>0.06345177664974619</v>
      </c>
      <c r="N30" s="128">
        <v>662</v>
      </c>
      <c r="O30" s="28">
        <f t="shared" si="32"/>
        <v>0.041470901459625384</v>
      </c>
      <c r="P30" s="241">
        <v>161</v>
      </c>
      <c r="Q30" s="222">
        <f t="shared" si="33"/>
        <v>0.04189435336976321</v>
      </c>
      <c r="R30" s="88">
        <v>1891</v>
      </c>
      <c r="S30" s="28">
        <f t="shared" si="34"/>
        <v>0.04629357618488053</v>
      </c>
      <c r="T30" s="92">
        <v>18172</v>
      </c>
      <c r="U30" s="28">
        <f t="shared" si="35"/>
        <v>0.049003850841899746</v>
      </c>
    </row>
    <row r="31" spans="1:21" ht="12.75">
      <c r="A31" s="272" t="s">
        <v>88</v>
      </c>
      <c r="B31" s="241">
        <v>536</v>
      </c>
      <c r="C31" s="28">
        <f t="shared" si="26"/>
        <v>0.05353041046639369</v>
      </c>
      <c r="D31" s="241">
        <v>156</v>
      </c>
      <c r="E31" s="28">
        <f t="shared" si="27"/>
        <v>0.05033881897386254</v>
      </c>
      <c r="F31" s="128">
        <v>62</v>
      </c>
      <c r="G31" s="28">
        <f t="shared" si="28"/>
        <v>0.043478260869565216</v>
      </c>
      <c r="H31" s="128">
        <v>172</v>
      </c>
      <c r="I31" s="222">
        <f t="shared" si="29"/>
        <v>0.048642533936651584</v>
      </c>
      <c r="J31" s="241">
        <v>99</v>
      </c>
      <c r="K31" s="222">
        <f t="shared" si="30"/>
        <v>0.055431131019036954</v>
      </c>
      <c r="L31" s="241">
        <v>72</v>
      </c>
      <c r="M31" s="28">
        <f t="shared" si="31"/>
        <v>0.06091370558375635</v>
      </c>
      <c r="N31" s="128">
        <v>761</v>
      </c>
      <c r="O31" s="28">
        <f t="shared" si="32"/>
        <v>0.04767274321869323</v>
      </c>
      <c r="P31" s="241">
        <v>186</v>
      </c>
      <c r="Q31" s="222">
        <f t="shared" si="33"/>
        <v>0.04839968774395004</v>
      </c>
      <c r="R31" s="88">
        <v>2044</v>
      </c>
      <c r="S31" s="28">
        <f t="shared" si="34"/>
        <v>0.05003916960438699</v>
      </c>
      <c r="T31" s="92">
        <v>17841</v>
      </c>
      <c r="U31" s="28">
        <f t="shared" si="35"/>
        <v>0.04811125373488517</v>
      </c>
    </row>
    <row r="32" spans="1:21" ht="12.75">
      <c r="A32" s="272" t="s">
        <v>89</v>
      </c>
      <c r="B32" s="241">
        <v>596</v>
      </c>
      <c r="C32" s="28">
        <f t="shared" si="26"/>
        <v>0.059522620593228805</v>
      </c>
      <c r="D32" s="241">
        <v>183</v>
      </c>
      <c r="E32" s="28">
        <f t="shared" si="27"/>
        <v>0.0590513068731849</v>
      </c>
      <c r="F32" s="128">
        <v>73</v>
      </c>
      <c r="G32" s="28">
        <f t="shared" si="28"/>
        <v>0.05119214586255259</v>
      </c>
      <c r="H32" s="128">
        <v>187</v>
      </c>
      <c r="I32" s="222">
        <f t="shared" si="29"/>
        <v>0.052884615384615384</v>
      </c>
      <c r="J32" s="241">
        <v>97</v>
      </c>
      <c r="K32" s="222">
        <f t="shared" si="30"/>
        <v>0.05431131019036954</v>
      </c>
      <c r="L32" s="241">
        <v>47</v>
      </c>
      <c r="M32" s="28">
        <f t="shared" si="31"/>
        <v>0.03976311336717428</v>
      </c>
      <c r="N32" s="128">
        <v>814</v>
      </c>
      <c r="O32" s="28">
        <f t="shared" si="32"/>
        <v>0.05099292113011339</v>
      </c>
      <c r="P32" s="241">
        <v>198</v>
      </c>
      <c r="Q32" s="222">
        <f t="shared" si="33"/>
        <v>0.05152224824355972</v>
      </c>
      <c r="R32" s="88">
        <v>2195</v>
      </c>
      <c r="S32" s="28">
        <f t="shared" si="34"/>
        <v>0.05373580101840971</v>
      </c>
      <c r="T32" s="92">
        <v>17610</v>
      </c>
      <c r="U32" s="28">
        <f t="shared" si="35"/>
        <v>0.04748832342757289</v>
      </c>
    </row>
    <row r="33" spans="1:21" ht="12.75">
      <c r="A33" s="272" t="s">
        <v>90</v>
      </c>
      <c r="B33" s="241">
        <v>521</v>
      </c>
      <c r="C33" s="28">
        <f t="shared" si="26"/>
        <v>0.05203235793468491</v>
      </c>
      <c r="D33" s="241">
        <v>170</v>
      </c>
      <c r="E33" s="28">
        <f t="shared" si="27"/>
        <v>0.05485640529202969</v>
      </c>
      <c r="F33" s="128">
        <v>56</v>
      </c>
      <c r="G33" s="28">
        <f t="shared" si="28"/>
        <v>0.03927068723702665</v>
      </c>
      <c r="H33" s="128">
        <v>195</v>
      </c>
      <c r="I33" s="222">
        <f t="shared" si="29"/>
        <v>0.05514705882352941</v>
      </c>
      <c r="J33" s="241">
        <v>88</v>
      </c>
      <c r="K33" s="222">
        <f t="shared" si="30"/>
        <v>0.04927211646136618</v>
      </c>
      <c r="L33" s="241">
        <v>52</v>
      </c>
      <c r="M33" s="28">
        <f t="shared" si="31"/>
        <v>0.043993231810490696</v>
      </c>
      <c r="N33" s="103">
        <v>843</v>
      </c>
      <c r="O33" s="28">
        <f t="shared" si="32"/>
        <v>0.052809622251456495</v>
      </c>
      <c r="P33" s="241">
        <v>174</v>
      </c>
      <c r="Q33" s="222">
        <f t="shared" si="33"/>
        <v>0.04527712724434036</v>
      </c>
      <c r="R33" s="88">
        <v>2099</v>
      </c>
      <c r="S33" s="28">
        <f t="shared" si="34"/>
        <v>0.05138562475518997</v>
      </c>
      <c r="T33" s="92">
        <v>18572</v>
      </c>
      <c r="U33" s="28">
        <f t="shared" si="35"/>
        <v>0.0500825180407089</v>
      </c>
    </row>
    <row r="34" spans="1:21" ht="13.5" thickBot="1">
      <c r="A34" s="93" t="s">
        <v>23</v>
      </c>
      <c r="B34" s="36">
        <f aca="true" t="shared" si="36" ref="B34:T34">SUM(B28:B33)</f>
        <v>3411</v>
      </c>
      <c r="C34" s="37">
        <f t="shared" si="26"/>
        <v>0.34065714571057626</v>
      </c>
      <c r="D34" s="36">
        <f t="shared" si="36"/>
        <v>976</v>
      </c>
      <c r="E34" s="37">
        <f t="shared" si="27"/>
        <v>0.3149403033236528</v>
      </c>
      <c r="F34" s="36">
        <f t="shared" si="36"/>
        <v>384</v>
      </c>
      <c r="G34" s="37">
        <f t="shared" si="28"/>
        <v>0.26928471248246844</v>
      </c>
      <c r="H34" s="214">
        <f t="shared" si="36"/>
        <v>978</v>
      </c>
      <c r="I34" s="219">
        <f t="shared" si="29"/>
        <v>0.27658371040723984</v>
      </c>
      <c r="J34" s="36">
        <f t="shared" si="36"/>
        <v>565</v>
      </c>
      <c r="K34" s="219">
        <f t="shared" si="30"/>
        <v>0.31634938409854424</v>
      </c>
      <c r="L34" s="36">
        <f t="shared" si="36"/>
        <v>412</v>
      </c>
      <c r="M34" s="37">
        <f t="shared" si="31"/>
        <v>0.34856175972927245</v>
      </c>
      <c r="N34" s="214">
        <f t="shared" si="36"/>
        <v>4519</v>
      </c>
      <c r="O34" s="37">
        <f t="shared" si="32"/>
        <v>0.2830921505982585</v>
      </c>
      <c r="P34" s="36">
        <f t="shared" si="36"/>
        <v>1036</v>
      </c>
      <c r="Q34" s="219">
        <f t="shared" si="33"/>
        <v>0.26958105646630237</v>
      </c>
      <c r="R34" s="36">
        <f t="shared" si="36"/>
        <v>12281</v>
      </c>
      <c r="S34" s="37">
        <f t="shared" si="34"/>
        <v>0.30065119467293383</v>
      </c>
      <c r="T34" s="214">
        <f t="shared" si="36"/>
        <v>118094</v>
      </c>
      <c r="U34" s="37">
        <f t="shared" si="35"/>
        <v>0.31846031044041984</v>
      </c>
    </row>
    <row r="35" spans="1:21" ht="13.5" thickBot="1">
      <c r="A35" s="273" t="s">
        <v>28</v>
      </c>
      <c r="B35" s="97">
        <f>B34/$R34</f>
        <v>0.27774611188014003</v>
      </c>
      <c r="C35" s="98"/>
      <c r="D35" s="97">
        <f>D34/$R34</f>
        <v>0.07947235567136227</v>
      </c>
      <c r="E35" s="98"/>
      <c r="F35" s="97">
        <f>F34/$R34</f>
        <v>0.03126781206742122</v>
      </c>
      <c r="G35" s="98"/>
      <c r="H35" s="238">
        <f>H34/$R34</f>
        <v>0.07963520885921342</v>
      </c>
      <c r="I35" s="244"/>
      <c r="J35" s="97">
        <f>J34/$R34</f>
        <v>0.04600602556795049</v>
      </c>
      <c r="K35" s="244"/>
      <c r="L35" s="97">
        <f>L34/$R34</f>
        <v>0.03354775669733735</v>
      </c>
      <c r="M35" s="98"/>
      <c r="N35" s="238">
        <f>N34/$R34</f>
        <v>0.36796677794967836</v>
      </c>
      <c r="O35" s="98"/>
      <c r="P35" s="97">
        <f>P34/$R34</f>
        <v>0.08435795130689683</v>
      </c>
      <c r="Q35" s="244"/>
      <c r="R35" s="97">
        <f>R34/$R34</f>
        <v>1</v>
      </c>
      <c r="S35" s="98"/>
      <c r="T35" s="238" t="s">
        <v>27</v>
      </c>
      <c r="U35" s="98"/>
    </row>
    <row r="36" spans="1:256" s="105" customFormat="1" ht="13.5" thickBot="1">
      <c r="A36" s="270" t="s">
        <v>156</v>
      </c>
      <c r="B36" s="242">
        <v>10013</v>
      </c>
      <c r="C36" s="243"/>
      <c r="D36" s="242">
        <v>3099</v>
      </c>
      <c r="E36" s="237"/>
      <c r="F36" s="237">
        <v>1426</v>
      </c>
      <c r="G36" s="243"/>
      <c r="H36" s="237">
        <v>3536</v>
      </c>
      <c r="I36" s="237"/>
      <c r="J36" s="242">
        <v>1786</v>
      </c>
      <c r="K36" s="237"/>
      <c r="L36" s="242">
        <v>1182</v>
      </c>
      <c r="M36" s="243"/>
      <c r="N36" s="237">
        <v>15963</v>
      </c>
      <c r="O36" s="243"/>
      <c r="P36" s="242">
        <v>3843</v>
      </c>
      <c r="Q36" s="237"/>
      <c r="R36" s="242">
        <v>40848</v>
      </c>
      <c r="S36" s="243"/>
      <c r="T36" s="237">
        <v>370828</v>
      </c>
      <c r="U36" s="243"/>
      <c r="V36" s="129"/>
      <c r="W36" s="129"/>
      <c r="X36" s="129">
        <f aca="true" t="shared" si="37" ref="X36:CI36">SUM(X11:X35)</f>
        <v>0</v>
      </c>
      <c r="Y36" s="129">
        <f t="shared" si="37"/>
        <v>0</v>
      </c>
      <c r="Z36" s="129">
        <f t="shared" si="37"/>
        <v>0</v>
      </c>
      <c r="AA36" s="129">
        <f t="shared" si="37"/>
        <v>0</v>
      </c>
      <c r="AB36" s="129">
        <f t="shared" si="37"/>
        <v>0</v>
      </c>
      <c r="AC36" s="129">
        <f t="shared" si="37"/>
        <v>0</v>
      </c>
      <c r="AD36" s="129">
        <f t="shared" si="37"/>
        <v>0</v>
      </c>
      <c r="AE36" s="129">
        <f t="shared" si="37"/>
        <v>0</v>
      </c>
      <c r="AF36" s="129">
        <f t="shared" si="37"/>
        <v>0</v>
      </c>
      <c r="AG36" s="129">
        <f t="shared" si="37"/>
        <v>0</v>
      </c>
      <c r="AH36" s="129">
        <f t="shared" si="37"/>
        <v>0</v>
      </c>
      <c r="AI36" s="129">
        <f t="shared" si="37"/>
        <v>0</v>
      </c>
      <c r="AJ36" s="129">
        <f t="shared" si="37"/>
        <v>0</v>
      </c>
      <c r="AK36" s="129">
        <f t="shared" si="37"/>
        <v>0</v>
      </c>
      <c r="AL36" s="129">
        <f t="shared" si="37"/>
        <v>0</v>
      </c>
      <c r="AM36" s="129">
        <f t="shared" si="37"/>
        <v>0</v>
      </c>
      <c r="AN36" s="129">
        <f t="shared" si="37"/>
        <v>0</v>
      </c>
      <c r="AO36" s="129">
        <f t="shared" si="37"/>
        <v>0</v>
      </c>
      <c r="AP36" s="129">
        <f t="shared" si="37"/>
        <v>0</v>
      </c>
      <c r="AQ36" s="129">
        <f t="shared" si="37"/>
        <v>0</v>
      </c>
      <c r="AR36" s="129">
        <f t="shared" si="37"/>
        <v>0</v>
      </c>
      <c r="AS36" s="129">
        <f t="shared" si="37"/>
        <v>0</v>
      </c>
      <c r="AT36" s="129">
        <f t="shared" si="37"/>
        <v>0</v>
      </c>
      <c r="AU36" s="129">
        <f t="shared" si="37"/>
        <v>0</v>
      </c>
      <c r="AV36" s="129">
        <f t="shared" si="37"/>
        <v>0</v>
      </c>
      <c r="AW36" s="129">
        <f t="shared" si="37"/>
        <v>0</v>
      </c>
      <c r="AX36" s="129">
        <f t="shared" si="37"/>
        <v>0</v>
      </c>
      <c r="AY36" s="129">
        <f t="shared" si="37"/>
        <v>0</v>
      </c>
      <c r="AZ36" s="129">
        <f t="shared" si="37"/>
        <v>0</v>
      </c>
      <c r="BA36" s="129">
        <f t="shared" si="37"/>
        <v>0</v>
      </c>
      <c r="BB36" s="129">
        <f t="shared" si="37"/>
        <v>0</v>
      </c>
      <c r="BC36" s="129">
        <f t="shared" si="37"/>
        <v>0</v>
      </c>
      <c r="BD36" s="129">
        <f t="shared" si="37"/>
        <v>0</v>
      </c>
      <c r="BE36" s="129">
        <f t="shared" si="37"/>
        <v>0</v>
      </c>
      <c r="BF36" s="129">
        <f t="shared" si="37"/>
        <v>0</v>
      </c>
      <c r="BG36" s="129">
        <f t="shared" si="37"/>
        <v>0</v>
      </c>
      <c r="BH36" s="129">
        <f t="shared" si="37"/>
        <v>0</v>
      </c>
      <c r="BI36" s="129">
        <f t="shared" si="37"/>
        <v>0</v>
      </c>
      <c r="BJ36" s="129">
        <f t="shared" si="37"/>
        <v>0</v>
      </c>
      <c r="BK36" s="129">
        <f t="shared" si="37"/>
        <v>0</v>
      </c>
      <c r="BL36" s="129">
        <f t="shared" si="37"/>
        <v>0</v>
      </c>
      <c r="BM36" s="129">
        <f t="shared" si="37"/>
        <v>0</v>
      </c>
      <c r="BN36" s="129">
        <f t="shared" si="37"/>
        <v>0</v>
      </c>
      <c r="BO36" s="129">
        <f t="shared" si="37"/>
        <v>0</v>
      </c>
      <c r="BP36" s="129">
        <f t="shared" si="37"/>
        <v>0</v>
      </c>
      <c r="BQ36" s="129">
        <f t="shared" si="37"/>
        <v>0</v>
      </c>
      <c r="BR36" s="129">
        <f t="shared" si="37"/>
        <v>0</v>
      </c>
      <c r="BS36" s="129">
        <f t="shared" si="37"/>
        <v>0</v>
      </c>
      <c r="BT36" s="129">
        <f t="shared" si="37"/>
        <v>0</v>
      </c>
      <c r="BU36" s="129">
        <f t="shared" si="37"/>
        <v>0</v>
      </c>
      <c r="BV36" s="129">
        <f t="shared" si="37"/>
        <v>0</v>
      </c>
      <c r="BW36" s="129">
        <f t="shared" si="37"/>
        <v>0</v>
      </c>
      <c r="BX36" s="129">
        <f t="shared" si="37"/>
        <v>0</v>
      </c>
      <c r="BY36" s="129">
        <f t="shared" si="37"/>
        <v>0</v>
      </c>
      <c r="BZ36" s="129">
        <f t="shared" si="37"/>
        <v>0</v>
      </c>
      <c r="CA36" s="129">
        <f t="shared" si="37"/>
        <v>0</v>
      </c>
      <c r="CB36" s="129">
        <f t="shared" si="37"/>
        <v>0</v>
      </c>
      <c r="CC36" s="129">
        <f t="shared" si="37"/>
        <v>0</v>
      </c>
      <c r="CD36" s="129">
        <f t="shared" si="37"/>
        <v>0</v>
      </c>
      <c r="CE36" s="129">
        <f t="shared" si="37"/>
        <v>0</v>
      </c>
      <c r="CF36" s="129">
        <f t="shared" si="37"/>
        <v>0</v>
      </c>
      <c r="CG36" s="129">
        <f t="shared" si="37"/>
        <v>0</v>
      </c>
      <c r="CH36" s="129">
        <f t="shared" si="37"/>
        <v>0</v>
      </c>
      <c r="CI36" s="129">
        <f t="shared" si="37"/>
        <v>0</v>
      </c>
      <c r="CJ36" s="129">
        <f aca="true" t="shared" si="38" ref="CJ36:EU36">SUM(CJ11:CJ35)</f>
        <v>0</v>
      </c>
      <c r="CK36" s="129">
        <f t="shared" si="38"/>
        <v>0</v>
      </c>
      <c r="CL36" s="129">
        <f t="shared" si="38"/>
        <v>0</v>
      </c>
      <c r="CM36" s="129">
        <f t="shared" si="38"/>
        <v>0</v>
      </c>
      <c r="CN36" s="129">
        <f t="shared" si="38"/>
        <v>0</v>
      </c>
      <c r="CO36" s="129">
        <f t="shared" si="38"/>
        <v>0</v>
      </c>
      <c r="CP36" s="129">
        <f t="shared" si="38"/>
        <v>0</v>
      </c>
      <c r="CQ36" s="129">
        <f t="shared" si="38"/>
        <v>0</v>
      </c>
      <c r="CR36" s="129">
        <f t="shared" si="38"/>
        <v>0</v>
      </c>
      <c r="CS36" s="129">
        <f t="shared" si="38"/>
        <v>0</v>
      </c>
      <c r="CT36" s="129">
        <f t="shared" si="38"/>
        <v>0</v>
      </c>
      <c r="CU36" s="129">
        <f t="shared" si="38"/>
        <v>0</v>
      </c>
      <c r="CV36" s="129">
        <f t="shared" si="38"/>
        <v>0</v>
      </c>
      <c r="CW36" s="129">
        <f t="shared" si="38"/>
        <v>0</v>
      </c>
      <c r="CX36" s="129">
        <f t="shared" si="38"/>
        <v>0</v>
      </c>
      <c r="CY36" s="129">
        <f t="shared" si="38"/>
        <v>0</v>
      </c>
      <c r="CZ36" s="129">
        <f t="shared" si="38"/>
        <v>0</v>
      </c>
      <c r="DA36" s="129">
        <f t="shared" si="38"/>
        <v>0</v>
      </c>
      <c r="DB36" s="129">
        <f t="shared" si="38"/>
        <v>0</v>
      </c>
      <c r="DC36" s="129">
        <f t="shared" si="38"/>
        <v>0</v>
      </c>
      <c r="DD36" s="129">
        <f t="shared" si="38"/>
        <v>0</v>
      </c>
      <c r="DE36" s="129">
        <f t="shared" si="38"/>
        <v>0</v>
      </c>
      <c r="DF36" s="129">
        <f t="shared" si="38"/>
        <v>0</v>
      </c>
      <c r="DG36" s="129">
        <f t="shared" si="38"/>
        <v>0</v>
      </c>
      <c r="DH36" s="129">
        <f t="shared" si="38"/>
        <v>0</v>
      </c>
      <c r="DI36" s="129">
        <f t="shared" si="38"/>
        <v>0</v>
      </c>
      <c r="DJ36" s="129">
        <f t="shared" si="38"/>
        <v>0</v>
      </c>
      <c r="DK36" s="129">
        <f t="shared" si="38"/>
        <v>0</v>
      </c>
      <c r="DL36" s="129">
        <f t="shared" si="38"/>
        <v>0</v>
      </c>
      <c r="DM36" s="129">
        <f t="shared" si="38"/>
        <v>0</v>
      </c>
      <c r="DN36" s="129">
        <f t="shared" si="38"/>
        <v>0</v>
      </c>
      <c r="DO36" s="129">
        <f t="shared" si="38"/>
        <v>0</v>
      </c>
      <c r="DP36" s="129">
        <f t="shared" si="38"/>
        <v>0</v>
      </c>
      <c r="DQ36" s="129">
        <f t="shared" si="38"/>
        <v>0</v>
      </c>
      <c r="DR36" s="129">
        <f t="shared" si="38"/>
        <v>0</v>
      </c>
      <c r="DS36" s="129">
        <f t="shared" si="38"/>
        <v>0</v>
      </c>
      <c r="DT36" s="129">
        <f t="shared" si="38"/>
        <v>0</v>
      </c>
      <c r="DU36" s="129">
        <f t="shared" si="38"/>
        <v>0</v>
      </c>
      <c r="DV36" s="129">
        <f t="shared" si="38"/>
        <v>0</v>
      </c>
      <c r="DW36" s="129">
        <f t="shared" si="38"/>
        <v>0</v>
      </c>
      <c r="DX36" s="129">
        <f t="shared" si="38"/>
        <v>0</v>
      </c>
      <c r="DY36" s="129">
        <f t="shared" si="38"/>
        <v>0</v>
      </c>
      <c r="DZ36" s="129">
        <f t="shared" si="38"/>
        <v>0</v>
      </c>
      <c r="EA36" s="129">
        <f t="shared" si="38"/>
        <v>0</v>
      </c>
      <c r="EB36" s="129">
        <f t="shared" si="38"/>
        <v>0</v>
      </c>
      <c r="EC36" s="129">
        <f t="shared" si="38"/>
        <v>0</v>
      </c>
      <c r="ED36" s="129">
        <f t="shared" si="38"/>
        <v>0</v>
      </c>
      <c r="EE36" s="129">
        <f t="shared" si="38"/>
        <v>0</v>
      </c>
      <c r="EF36" s="129">
        <f t="shared" si="38"/>
        <v>0</v>
      </c>
      <c r="EG36" s="129">
        <f t="shared" si="38"/>
        <v>0</v>
      </c>
      <c r="EH36" s="129">
        <f t="shared" si="38"/>
        <v>0</v>
      </c>
      <c r="EI36" s="129">
        <f t="shared" si="38"/>
        <v>0</v>
      </c>
      <c r="EJ36" s="129">
        <f t="shared" si="38"/>
        <v>0</v>
      </c>
      <c r="EK36" s="129">
        <f t="shared" si="38"/>
        <v>0</v>
      </c>
      <c r="EL36" s="129">
        <f t="shared" si="38"/>
        <v>0</v>
      </c>
      <c r="EM36" s="129">
        <f t="shared" si="38"/>
        <v>0</v>
      </c>
      <c r="EN36" s="129">
        <f t="shared" si="38"/>
        <v>0</v>
      </c>
      <c r="EO36" s="129">
        <f t="shared" si="38"/>
        <v>0</v>
      </c>
      <c r="EP36" s="129">
        <f t="shared" si="38"/>
        <v>0</v>
      </c>
      <c r="EQ36" s="129">
        <f t="shared" si="38"/>
        <v>0</v>
      </c>
      <c r="ER36" s="129">
        <f t="shared" si="38"/>
        <v>0</v>
      </c>
      <c r="ES36" s="129">
        <f t="shared" si="38"/>
        <v>0</v>
      </c>
      <c r="ET36" s="129">
        <f t="shared" si="38"/>
        <v>0</v>
      </c>
      <c r="EU36" s="129">
        <f t="shared" si="38"/>
        <v>0</v>
      </c>
      <c r="EV36" s="129">
        <f aca="true" t="shared" si="39" ref="EV36:HG36">SUM(EV11:EV35)</f>
        <v>0</v>
      </c>
      <c r="EW36" s="129">
        <f t="shared" si="39"/>
        <v>0</v>
      </c>
      <c r="EX36" s="129">
        <f t="shared" si="39"/>
        <v>0</v>
      </c>
      <c r="EY36" s="129">
        <f t="shared" si="39"/>
        <v>0</v>
      </c>
      <c r="EZ36" s="129">
        <f t="shared" si="39"/>
        <v>0</v>
      </c>
      <c r="FA36" s="129">
        <f t="shared" si="39"/>
        <v>0</v>
      </c>
      <c r="FB36" s="129">
        <f t="shared" si="39"/>
        <v>0</v>
      </c>
      <c r="FC36" s="129">
        <f t="shared" si="39"/>
        <v>0</v>
      </c>
      <c r="FD36" s="129">
        <f t="shared" si="39"/>
        <v>0</v>
      </c>
      <c r="FE36" s="129">
        <f t="shared" si="39"/>
        <v>0</v>
      </c>
      <c r="FF36" s="129">
        <f t="shared" si="39"/>
        <v>0</v>
      </c>
      <c r="FG36" s="129">
        <f t="shared" si="39"/>
        <v>0</v>
      </c>
      <c r="FH36" s="129">
        <f t="shared" si="39"/>
        <v>0</v>
      </c>
      <c r="FI36" s="129">
        <f t="shared" si="39"/>
        <v>0</v>
      </c>
      <c r="FJ36" s="129">
        <f t="shared" si="39"/>
        <v>0</v>
      </c>
      <c r="FK36" s="129">
        <f t="shared" si="39"/>
        <v>0</v>
      </c>
      <c r="FL36" s="129">
        <f t="shared" si="39"/>
        <v>0</v>
      </c>
      <c r="FM36" s="129">
        <f t="shared" si="39"/>
        <v>0</v>
      </c>
      <c r="FN36" s="129">
        <f t="shared" si="39"/>
        <v>0</v>
      </c>
      <c r="FO36" s="129">
        <f t="shared" si="39"/>
        <v>0</v>
      </c>
      <c r="FP36" s="129">
        <f t="shared" si="39"/>
        <v>0</v>
      </c>
      <c r="FQ36" s="129">
        <f t="shared" si="39"/>
        <v>0</v>
      </c>
      <c r="FR36" s="129">
        <f t="shared" si="39"/>
        <v>0</v>
      </c>
      <c r="FS36" s="129">
        <f t="shared" si="39"/>
        <v>0</v>
      </c>
      <c r="FT36" s="129">
        <f t="shared" si="39"/>
        <v>0</v>
      </c>
      <c r="FU36" s="129">
        <f t="shared" si="39"/>
        <v>0</v>
      </c>
      <c r="FV36" s="129">
        <f t="shared" si="39"/>
        <v>0</v>
      </c>
      <c r="FW36" s="129">
        <f t="shared" si="39"/>
        <v>0</v>
      </c>
      <c r="FX36" s="129">
        <f t="shared" si="39"/>
        <v>0</v>
      </c>
      <c r="FY36" s="129">
        <f t="shared" si="39"/>
        <v>0</v>
      </c>
      <c r="FZ36" s="129">
        <f t="shared" si="39"/>
        <v>0</v>
      </c>
      <c r="GA36" s="129">
        <f t="shared" si="39"/>
        <v>0</v>
      </c>
      <c r="GB36" s="129">
        <f t="shared" si="39"/>
        <v>0</v>
      </c>
      <c r="GC36" s="129">
        <f t="shared" si="39"/>
        <v>0</v>
      </c>
      <c r="GD36" s="129">
        <f t="shared" si="39"/>
        <v>0</v>
      </c>
      <c r="GE36" s="129">
        <f t="shared" si="39"/>
        <v>0</v>
      </c>
      <c r="GF36" s="129">
        <f t="shared" si="39"/>
        <v>0</v>
      </c>
      <c r="GG36" s="129">
        <f t="shared" si="39"/>
        <v>0</v>
      </c>
      <c r="GH36" s="129">
        <f t="shared" si="39"/>
        <v>0</v>
      </c>
      <c r="GI36" s="129">
        <f t="shared" si="39"/>
        <v>0</v>
      </c>
      <c r="GJ36" s="129">
        <f t="shared" si="39"/>
        <v>0</v>
      </c>
      <c r="GK36" s="129">
        <f t="shared" si="39"/>
        <v>0</v>
      </c>
      <c r="GL36" s="129">
        <f t="shared" si="39"/>
        <v>0</v>
      </c>
      <c r="GM36" s="129">
        <f t="shared" si="39"/>
        <v>0</v>
      </c>
      <c r="GN36" s="129">
        <f t="shared" si="39"/>
        <v>0</v>
      </c>
      <c r="GO36" s="129">
        <f t="shared" si="39"/>
        <v>0</v>
      </c>
      <c r="GP36" s="129">
        <f t="shared" si="39"/>
        <v>0</v>
      </c>
      <c r="GQ36" s="129">
        <f t="shared" si="39"/>
        <v>0</v>
      </c>
      <c r="GR36" s="129">
        <f t="shared" si="39"/>
        <v>0</v>
      </c>
      <c r="GS36" s="129">
        <f t="shared" si="39"/>
        <v>0</v>
      </c>
      <c r="GT36" s="129">
        <f t="shared" si="39"/>
        <v>0</v>
      </c>
      <c r="GU36" s="129">
        <f t="shared" si="39"/>
        <v>0</v>
      </c>
      <c r="GV36" s="129">
        <f t="shared" si="39"/>
        <v>0</v>
      </c>
      <c r="GW36" s="129">
        <f t="shared" si="39"/>
        <v>0</v>
      </c>
      <c r="GX36" s="129">
        <f t="shared" si="39"/>
        <v>0</v>
      </c>
      <c r="GY36" s="129">
        <f t="shared" si="39"/>
        <v>0</v>
      </c>
      <c r="GZ36" s="129">
        <f t="shared" si="39"/>
        <v>0</v>
      </c>
      <c r="HA36" s="129">
        <f t="shared" si="39"/>
        <v>0</v>
      </c>
      <c r="HB36" s="129">
        <f t="shared" si="39"/>
        <v>0</v>
      </c>
      <c r="HC36" s="129">
        <f t="shared" si="39"/>
        <v>0</v>
      </c>
      <c r="HD36" s="129">
        <f t="shared" si="39"/>
        <v>0</v>
      </c>
      <c r="HE36" s="129">
        <f t="shared" si="39"/>
        <v>0</v>
      </c>
      <c r="HF36" s="129">
        <f t="shared" si="39"/>
        <v>0</v>
      </c>
      <c r="HG36" s="129">
        <f t="shared" si="39"/>
        <v>0</v>
      </c>
      <c r="HH36" s="129">
        <f aca="true" t="shared" si="40" ref="HH36:IV36">SUM(HH11:HH35)</f>
        <v>0</v>
      </c>
      <c r="HI36" s="129">
        <f t="shared" si="40"/>
        <v>0</v>
      </c>
      <c r="HJ36" s="129">
        <f t="shared" si="40"/>
        <v>0</v>
      </c>
      <c r="HK36" s="129">
        <f t="shared" si="40"/>
        <v>0</v>
      </c>
      <c r="HL36" s="129">
        <f t="shared" si="40"/>
        <v>0</v>
      </c>
      <c r="HM36" s="129">
        <f t="shared" si="40"/>
        <v>0</v>
      </c>
      <c r="HN36" s="129">
        <f t="shared" si="40"/>
        <v>0</v>
      </c>
      <c r="HO36" s="129">
        <f t="shared" si="40"/>
        <v>0</v>
      </c>
      <c r="HP36" s="129">
        <f t="shared" si="40"/>
        <v>0</v>
      </c>
      <c r="HQ36" s="129">
        <f t="shared" si="40"/>
        <v>0</v>
      </c>
      <c r="HR36" s="129">
        <f t="shared" si="40"/>
        <v>0</v>
      </c>
      <c r="HS36" s="129">
        <f t="shared" si="40"/>
        <v>0</v>
      </c>
      <c r="HT36" s="129">
        <f t="shared" si="40"/>
        <v>0</v>
      </c>
      <c r="HU36" s="129">
        <f t="shared" si="40"/>
        <v>0</v>
      </c>
      <c r="HV36" s="129">
        <f t="shared" si="40"/>
        <v>0</v>
      </c>
      <c r="HW36" s="129">
        <f t="shared" si="40"/>
        <v>0</v>
      </c>
      <c r="HX36" s="129">
        <f t="shared" si="40"/>
        <v>0</v>
      </c>
      <c r="HY36" s="129">
        <f t="shared" si="40"/>
        <v>0</v>
      </c>
      <c r="HZ36" s="129">
        <f t="shared" si="40"/>
        <v>0</v>
      </c>
      <c r="IA36" s="129">
        <f t="shared" si="40"/>
        <v>0</v>
      </c>
      <c r="IB36" s="129">
        <f t="shared" si="40"/>
        <v>0</v>
      </c>
      <c r="IC36" s="129">
        <f t="shared" si="40"/>
        <v>0</v>
      </c>
      <c r="ID36" s="129">
        <f t="shared" si="40"/>
        <v>0</v>
      </c>
      <c r="IE36" s="129">
        <f t="shared" si="40"/>
        <v>0</v>
      </c>
      <c r="IF36" s="129">
        <f t="shared" si="40"/>
        <v>0</v>
      </c>
      <c r="IG36" s="129">
        <f t="shared" si="40"/>
        <v>0</v>
      </c>
      <c r="IH36" s="129">
        <f t="shared" si="40"/>
        <v>0</v>
      </c>
      <c r="II36" s="129">
        <f t="shared" si="40"/>
        <v>0</v>
      </c>
      <c r="IJ36" s="129">
        <f t="shared" si="40"/>
        <v>0</v>
      </c>
      <c r="IK36" s="129">
        <f t="shared" si="40"/>
        <v>0</v>
      </c>
      <c r="IL36" s="129">
        <f t="shared" si="40"/>
        <v>0</v>
      </c>
      <c r="IM36" s="129">
        <f t="shared" si="40"/>
        <v>0</v>
      </c>
      <c r="IN36" s="129">
        <f t="shared" si="40"/>
        <v>0</v>
      </c>
      <c r="IO36" s="129">
        <f t="shared" si="40"/>
        <v>0</v>
      </c>
      <c r="IP36" s="129">
        <f t="shared" si="40"/>
        <v>0</v>
      </c>
      <c r="IQ36" s="129">
        <f t="shared" si="40"/>
        <v>0</v>
      </c>
      <c r="IR36" s="129">
        <f t="shared" si="40"/>
        <v>0</v>
      </c>
      <c r="IS36" s="129">
        <f t="shared" si="40"/>
        <v>0</v>
      </c>
      <c r="IT36" s="129">
        <f t="shared" si="40"/>
        <v>0</v>
      </c>
      <c r="IU36" s="129">
        <f t="shared" si="40"/>
        <v>0</v>
      </c>
      <c r="IV36" s="129">
        <f t="shared" si="40"/>
        <v>0</v>
      </c>
    </row>
    <row r="37" spans="1:21" ht="12.75">
      <c r="A37" s="288" t="s">
        <v>168</v>
      </c>
      <c r="B37" s="288"/>
      <c r="C37" s="288"/>
      <c r="D37" s="288"/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  <c r="S37" s="288"/>
      <c r="T37" s="288"/>
      <c r="U37" s="288"/>
    </row>
    <row r="38" spans="1:9" ht="12.75">
      <c r="A38" s="274" t="s">
        <v>94</v>
      </c>
      <c r="I38" s="45"/>
    </row>
    <row r="39" ht="12.75">
      <c r="A39" s="274" t="s">
        <v>95</v>
      </c>
    </row>
  </sheetData>
  <mergeCells count="34">
    <mergeCell ref="A1:U1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A25:U25"/>
    <mergeCell ref="B26:C26"/>
    <mergeCell ref="D26:E26"/>
    <mergeCell ref="F26:G26"/>
    <mergeCell ref="H26:I26"/>
    <mergeCell ref="J26:K26"/>
    <mergeCell ref="L26:M26"/>
    <mergeCell ref="N26:O26"/>
    <mergeCell ref="R14:S14"/>
    <mergeCell ref="T14:U14"/>
    <mergeCell ref="T26:U26"/>
    <mergeCell ref="P26:Q26"/>
    <mergeCell ref="R26:S26"/>
    <mergeCell ref="A37:U37"/>
    <mergeCell ref="A13:U13"/>
    <mergeCell ref="B14:C14"/>
    <mergeCell ref="D14:E14"/>
    <mergeCell ref="F14:G14"/>
    <mergeCell ref="H14:I14"/>
    <mergeCell ref="J14:K14"/>
    <mergeCell ref="L14:M14"/>
    <mergeCell ref="N14:O14"/>
    <mergeCell ref="P14:Q14"/>
  </mergeCells>
  <printOptions/>
  <pageMargins left="0.69" right="0.75" top="0.79" bottom="1" header="0" footer="0"/>
  <pageSetup fitToHeight="1" fitToWidth="1" horizontalDpi="600" verticalDpi="600" orientation="landscape" paperSize="9" scale="60" r:id="rId2"/>
  <headerFooter alignWithMargins="0">
    <oddHeader>&amp;L&amp;G</oddHeader>
  </headerFooter>
  <ignoredErrors>
    <ignoredError sqref="A4:U12 A13:U24" numberStoredAsText="1"/>
  </ignoredError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workbookViewId="0" topLeftCell="A1">
      <selection activeCell="A1" sqref="A1"/>
    </sheetView>
  </sheetViews>
  <sheetFormatPr defaultColWidth="11.421875" defaultRowHeight="12.75"/>
  <cols>
    <col min="1" max="1" width="26.140625" style="49" customWidth="1"/>
    <col min="2" max="2" width="13.7109375" style="50" bestFit="1" customWidth="1"/>
    <col min="3" max="3" width="11.421875" style="50" customWidth="1"/>
    <col min="4" max="4" width="12.421875" style="50" customWidth="1"/>
    <col min="5" max="5" width="11.28125" style="50" customWidth="1"/>
    <col min="6" max="6" width="11.421875" style="50" customWidth="1"/>
    <col min="7" max="7" width="12.8515625" style="50" customWidth="1"/>
    <col min="8" max="8" width="11.28125" style="50" customWidth="1"/>
    <col min="9" max="9" width="11.8515625" style="50" customWidth="1"/>
    <col min="10" max="11" width="12.7109375" style="19" bestFit="1" customWidth="1"/>
    <col min="12" max="16384" width="11.421875" style="19" customWidth="1"/>
  </cols>
  <sheetData>
    <row r="1" spans="1:12" ht="12.75">
      <c r="A1" s="51"/>
      <c r="B1" s="304" t="s">
        <v>106</v>
      </c>
      <c r="C1" s="304"/>
      <c r="D1" s="304"/>
      <c r="E1" s="304"/>
      <c r="F1" s="304"/>
      <c r="G1" s="304"/>
      <c r="H1" s="304"/>
      <c r="I1" s="304"/>
      <c r="J1" s="304"/>
      <c r="L1" s="18"/>
    </row>
    <row r="2" spans="1:9" ht="12.75">
      <c r="A2" s="19"/>
      <c r="B2" s="19"/>
      <c r="C2" s="19"/>
      <c r="D2" s="19"/>
      <c r="E2" s="19"/>
      <c r="F2" s="19"/>
      <c r="G2" s="19"/>
      <c r="H2" s="19"/>
      <c r="I2" s="19"/>
    </row>
    <row r="3" spans="1:9" ht="12.75">
      <c r="A3" s="51" t="s">
        <v>61</v>
      </c>
      <c r="B3" s="53"/>
      <c r="C3" s="53"/>
      <c r="D3" s="53"/>
      <c r="E3" s="53"/>
      <c r="F3" s="53"/>
      <c r="G3" s="53"/>
      <c r="H3" s="53"/>
      <c r="I3" s="53"/>
    </row>
    <row r="4" spans="1:10" ht="12.75">
      <c r="A4" s="53"/>
      <c r="B4" s="53" t="s">
        <v>36</v>
      </c>
      <c r="C4" s="53"/>
      <c r="D4" s="53"/>
      <c r="E4" s="53"/>
      <c r="F4" s="53"/>
      <c r="G4" s="53"/>
      <c r="H4" s="53"/>
      <c r="I4" s="53"/>
      <c r="J4" s="53"/>
    </row>
    <row r="5" spans="1:11" ht="12.75">
      <c r="A5" s="53"/>
      <c r="B5" s="134">
        <v>1998</v>
      </c>
      <c r="C5" s="134">
        <v>1999</v>
      </c>
      <c r="D5" s="134">
        <v>2000</v>
      </c>
      <c r="E5" s="134">
        <v>2001</v>
      </c>
      <c r="F5" s="134">
        <v>2002</v>
      </c>
      <c r="G5" s="134">
        <v>2003</v>
      </c>
      <c r="H5" s="134">
        <v>2004</v>
      </c>
      <c r="I5" s="134">
        <v>2005</v>
      </c>
      <c r="J5" s="134">
        <v>2006</v>
      </c>
      <c r="K5" s="134">
        <v>2007</v>
      </c>
    </row>
    <row r="6" spans="1:11" ht="12.75">
      <c r="A6" s="51" t="s">
        <v>105</v>
      </c>
      <c r="B6" s="147">
        <v>459648</v>
      </c>
      <c r="C6" s="147">
        <v>449186</v>
      </c>
      <c r="D6" s="147">
        <v>453274</v>
      </c>
      <c r="E6" s="147">
        <v>429287</v>
      </c>
      <c r="F6" s="147">
        <v>430931</v>
      </c>
      <c r="G6" s="147">
        <v>455651</v>
      </c>
      <c r="H6" s="147">
        <v>466775</v>
      </c>
      <c r="I6" s="147">
        <v>486625</v>
      </c>
      <c r="J6" s="146">
        <v>504701</v>
      </c>
      <c r="K6" s="148">
        <v>519308</v>
      </c>
    </row>
    <row r="7" spans="1:11" ht="12.75">
      <c r="A7" s="51" t="s">
        <v>62</v>
      </c>
      <c r="B7" s="143">
        <f>B6/B8</f>
        <v>0.2741242626523226</v>
      </c>
      <c r="C7" s="143">
        <f aca="true" t="shared" si="0" ref="C7:K7">C6/C8</f>
        <v>0.27396640330428906</v>
      </c>
      <c r="D7" s="143">
        <f t="shared" si="0"/>
        <v>0.2788407237848233</v>
      </c>
      <c r="E7" s="143">
        <f t="shared" si="0"/>
        <v>0.27372341429449526</v>
      </c>
      <c r="F7" s="143">
        <f t="shared" si="0"/>
        <v>0.27748097083665213</v>
      </c>
      <c r="G7" s="143">
        <f t="shared" si="0"/>
        <v>0.29127903594617693</v>
      </c>
      <c r="H7" s="143">
        <f t="shared" si="0"/>
        <v>0.2984519692299233</v>
      </c>
      <c r="I7" s="143">
        <f t="shared" si="0"/>
        <v>0.3082724390344334</v>
      </c>
      <c r="J7" s="143">
        <f t="shared" si="0"/>
        <v>0.3173661242045426</v>
      </c>
      <c r="K7" s="143">
        <f t="shared" si="0"/>
        <v>0.3242635029659694</v>
      </c>
    </row>
    <row r="8" spans="1:11" ht="12.75">
      <c r="A8" s="51" t="s">
        <v>37</v>
      </c>
      <c r="B8" s="147">
        <v>1676787</v>
      </c>
      <c r="C8" s="147">
        <v>1639566</v>
      </c>
      <c r="D8" s="147">
        <v>1625566</v>
      </c>
      <c r="E8" s="147">
        <v>1568324</v>
      </c>
      <c r="F8" s="147">
        <v>1553011</v>
      </c>
      <c r="G8" s="147">
        <v>1564311</v>
      </c>
      <c r="H8" s="147">
        <v>1563987</v>
      </c>
      <c r="I8" s="147">
        <v>1578555</v>
      </c>
      <c r="J8" s="146">
        <v>1590280</v>
      </c>
      <c r="K8" s="148">
        <v>1601500</v>
      </c>
    </row>
    <row r="9" spans="1:11" ht="12.75">
      <c r="A9" s="51" t="s">
        <v>63</v>
      </c>
      <c r="B9" s="143">
        <f>B6/B10</f>
        <v>0.06351835891006914</v>
      </c>
      <c r="C9" s="143">
        <f aca="true" t="shared" si="1" ref="C9:K9">C6/C10</f>
        <v>0.0614892273457085</v>
      </c>
      <c r="D9" s="143">
        <f t="shared" si="1"/>
        <v>0.0617535134628474</v>
      </c>
      <c r="E9" s="143">
        <f t="shared" si="1"/>
        <v>0.05798066658310787</v>
      </c>
      <c r="F9" s="143">
        <f t="shared" si="1"/>
        <v>0.05762317555337804</v>
      </c>
      <c r="G9" s="143">
        <f t="shared" si="1"/>
        <v>0.05990010579940601</v>
      </c>
      <c r="H9" s="143">
        <f t="shared" si="1"/>
        <v>0.06071855701671203</v>
      </c>
      <c r="I9" s="143">
        <f t="shared" si="1"/>
        <v>0.06199203317180478</v>
      </c>
      <c r="J9" s="143">
        <f t="shared" si="1"/>
        <v>0.06328005966143041</v>
      </c>
      <c r="K9" s="143">
        <f t="shared" si="1"/>
        <v>0.06443458191558964</v>
      </c>
    </row>
    <row r="10" spans="1:11" ht="12.75">
      <c r="A10" s="51" t="s">
        <v>60</v>
      </c>
      <c r="B10" s="146">
        <v>7236459</v>
      </c>
      <c r="C10" s="146">
        <v>7305117</v>
      </c>
      <c r="D10" s="146">
        <v>7340052</v>
      </c>
      <c r="E10" s="146">
        <v>7403968</v>
      </c>
      <c r="F10" s="146">
        <v>7478432</v>
      </c>
      <c r="G10" s="146">
        <v>7606848</v>
      </c>
      <c r="H10" s="146">
        <v>7687518</v>
      </c>
      <c r="I10" s="146">
        <v>7849799</v>
      </c>
      <c r="J10" s="146">
        <v>7975672</v>
      </c>
      <c r="K10" s="146">
        <v>8059461</v>
      </c>
    </row>
    <row r="11" spans="1:11" ht="12.75">
      <c r="A11" s="53"/>
      <c r="B11" s="137"/>
      <c r="C11" s="137"/>
      <c r="D11" s="137"/>
      <c r="E11" s="137"/>
      <c r="F11" s="137"/>
      <c r="G11" s="137"/>
      <c r="H11" s="137"/>
      <c r="I11" s="137"/>
      <c r="J11" s="138"/>
      <c r="K11" s="138"/>
    </row>
    <row r="12" spans="1:11" ht="12.75">
      <c r="A12" s="53"/>
      <c r="B12" s="146"/>
      <c r="C12" s="146"/>
      <c r="D12" s="146"/>
      <c r="E12" s="146"/>
      <c r="F12" s="146"/>
      <c r="G12" s="146"/>
      <c r="H12" s="146"/>
      <c r="I12" s="146"/>
      <c r="J12" s="146"/>
      <c r="K12" s="138"/>
    </row>
    <row r="13" spans="1:11" ht="12.75">
      <c r="A13" s="51" t="s">
        <v>59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38"/>
    </row>
    <row r="14" spans="1:11" ht="12.75">
      <c r="A14" s="146"/>
      <c r="B14" s="146" t="s">
        <v>36</v>
      </c>
      <c r="C14" s="146"/>
      <c r="D14" s="146"/>
      <c r="E14" s="146"/>
      <c r="F14" s="146"/>
      <c r="G14" s="146"/>
      <c r="H14" s="146"/>
      <c r="I14" s="146"/>
      <c r="J14" s="146"/>
      <c r="K14" s="138"/>
    </row>
    <row r="15" spans="1:11" ht="12.75">
      <c r="A15" s="146"/>
      <c r="B15" s="134">
        <v>1998</v>
      </c>
      <c r="C15" s="134">
        <v>1999</v>
      </c>
      <c r="D15" s="134">
        <v>2000</v>
      </c>
      <c r="E15" s="134">
        <v>2001</v>
      </c>
      <c r="F15" s="134">
        <v>2002</v>
      </c>
      <c r="G15" s="134">
        <v>2003</v>
      </c>
      <c r="H15" s="134">
        <v>2004</v>
      </c>
      <c r="I15" s="134">
        <v>2005</v>
      </c>
      <c r="J15" s="134">
        <v>2006</v>
      </c>
      <c r="K15" s="134">
        <v>2007</v>
      </c>
    </row>
    <row r="16" spans="1:11" ht="12.75">
      <c r="A16" s="149" t="s">
        <v>104</v>
      </c>
      <c r="B16" s="150">
        <v>2109782</v>
      </c>
      <c r="C16" s="150">
        <v>2072109</v>
      </c>
      <c r="D16" s="150">
        <v>2080093</v>
      </c>
      <c r="E16" s="150">
        <v>2092970</v>
      </c>
      <c r="F16" s="150">
        <v>2163662</v>
      </c>
      <c r="G16" s="150">
        <v>2287075</v>
      </c>
      <c r="H16" s="150">
        <v>2362660</v>
      </c>
      <c r="I16" s="150">
        <v>2500240</v>
      </c>
      <c r="J16" s="150">
        <v>2601100</v>
      </c>
      <c r="K16" s="147">
        <v>2672581</v>
      </c>
    </row>
    <row r="17" spans="1:11" ht="12.75">
      <c r="A17" s="149" t="s">
        <v>102</v>
      </c>
      <c r="B17" s="143">
        <f>B16/B18</f>
        <v>0.27330998601700085</v>
      </c>
      <c r="C17" s="143">
        <f aca="true" t="shared" si="2" ref="C17:K17">C16/C18</f>
        <v>0.2747298918772001</v>
      </c>
      <c r="D17" s="143">
        <f t="shared" si="2"/>
        <v>0.28016044933571943</v>
      </c>
      <c r="E17" s="143">
        <f t="shared" si="2"/>
        <v>0.28591041163219894</v>
      </c>
      <c r="F17" s="143">
        <f t="shared" si="2"/>
        <v>0.2946736231764051</v>
      </c>
      <c r="G17" s="143">
        <f t="shared" si="2"/>
        <v>0.3069415226457572</v>
      </c>
      <c r="H17" s="143">
        <f t="shared" si="2"/>
        <v>0.3148335665942165</v>
      </c>
      <c r="I17" s="143">
        <f t="shared" si="2"/>
        <v>0.3269974290006322</v>
      </c>
      <c r="J17" s="143">
        <f t="shared" si="2"/>
        <v>0.3356880495131807</v>
      </c>
      <c r="K17" s="143">
        <f t="shared" si="2"/>
        <v>0.3406505878514107</v>
      </c>
    </row>
    <row r="18" spans="1:11" ht="12.75">
      <c r="A18" s="149" t="s">
        <v>37</v>
      </c>
      <c r="B18" s="150">
        <v>7719374</v>
      </c>
      <c r="C18" s="150">
        <v>7542350</v>
      </c>
      <c r="D18" s="150">
        <v>7424649</v>
      </c>
      <c r="E18" s="150">
        <v>7320370</v>
      </c>
      <c r="F18" s="150">
        <v>7342571</v>
      </c>
      <c r="G18" s="150">
        <v>7451175</v>
      </c>
      <c r="H18" s="150">
        <v>7504473</v>
      </c>
      <c r="I18" s="150">
        <v>7646054</v>
      </c>
      <c r="J18" s="150">
        <v>7748563</v>
      </c>
      <c r="K18" s="150">
        <v>7845520</v>
      </c>
    </row>
    <row r="19" spans="1:11" ht="12.75">
      <c r="A19" s="149" t="s">
        <v>103</v>
      </c>
      <c r="B19" s="143">
        <f>B16/B20</f>
        <v>0.05293956479833675</v>
      </c>
      <c r="C19" s="143">
        <f aca="true" t="shared" si="3" ref="C19:J19">C16/C20</f>
        <v>0.05154223056671582</v>
      </c>
      <c r="D19" s="143">
        <f t="shared" si="3"/>
        <v>0.051360586033641506</v>
      </c>
      <c r="E19" s="143">
        <f t="shared" si="3"/>
        <v>0.05090298520494351</v>
      </c>
      <c r="F19" s="143">
        <f t="shared" si="3"/>
        <v>0.05171536597898546</v>
      </c>
      <c r="G19" s="143">
        <f t="shared" si="3"/>
        <v>0.053540079439916566</v>
      </c>
      <c r="H19" s="143">
        <f t="shared" si="3"/>
        <v>0.05469413591710148</v>
      </c>
      <c r="I19" s="143">
        <f t="shared" si="3"/>
        <v>0.056683820567132934</v>
      </c>
      <c r="J19" s="143">
        <f t="shared" si="3"/>
        <v>0.05817848966484663</v>
      </c>
      <c r="K19" s="143">
        <f>K16/K20</f>
        <v>0.05912693414711358</v>
      </c>
    </row>
    <row r="20" spans="1:11" ht="12.75">
      <c r="A20" s="149" t="s">
        <v>60</v>
      </c>
      <c r="B20" s="147">
        <v>39852651</v>
      </c>
      <c r="C20" s="147">
        <v>40202160</v>
      </c>
      <c r="D20" s="147">
        <v>40499791</v>
      </c>
      <c r="E20" s="147">
        <v>41116842</v>
      </c>
      <c r="F20" s="147">
        <v>41837894</v>
      </c>
      <c r="G20" s="147">
        <v>42717064</v>
      </c>
      <c r="H20" s="147">
        <v>43197684</v>
      </c>
      <c r="I20" s="147">
        <v>44108530</v>
      </c>
      <c r="J20" s="145">
        <v>44708964</v>
      </c>
      <c r="K20" s="145">
        <v>45200737</v>
      </c>
    </row>
  </sheetData>
  <mergeCells count="1">
    <mergeCell ref="B1:J1"/>
  </mergeCells>
  <printOptions/>
  <pageMargins left="0.71" right="0.75" top="1" bottom="1" header="0.28" footer="0"/>
  <pageSetup fitToHeight="1" fitToWidth="1" horizontalDpi="300" verticalDpi="300" orientation="portrait" paperSize="9" scale="65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workbookViewId="0" topLeftCell="A1">
      <selection activeCell="A1" sqref="A1"/>
    </sheetView>
  </sheetViews>
  <sheetFormatPr defaultColWidth="11.421875" defaultRowHeight="12.75"/>
  <cols>
    <col min="1" max="1" width="16.00390625" style="49" customWidth="1"/>
    <col min="2" max="2" width="9.57421875" style="50" customWidth="1"/>
    <col min="3" max="3" width="9.00390625" style="50" customWidth="1"/>
    <col min="4" max="4" width="9.28125" style="50" customWidth="1"/>
    <col min="5" max="5" width="8.57421875" style="50" customWidth="1"/>
    <col min="6" max="6" width="8.8515625" style="50" customWidth="1"/>
    <col min="7" max="7" width="9.28125" style="50" customWidth="1"/>
    <col min="8" max="8" width="10.28125" style="50" customWidth="1"/>
    <col min="9" max="9" width="9.57421875" style="50" customWidth="1"/>
    <col min="10" max="10" width="9.421875" style="19" customWidth="1"/>
    <col min="11" max="16384" width="11.421875" style="19" customWidth="1"/>
  </cols>
  <sheetData>
    <row r="1" spans="1:13" ht="12.75">
      <c r="A1" s="106"/>
      <c r="B1" s="107"/>
      <c r="C1" s="107"/>
      <c r="D1" s="107"/>
      <c r="E1" s="107"/>
      <c r="F1" s="107"/>
      <c r="G1" s="107"/>
      <c r="H1" s="107"/>
      <c r="I1" s="107"/>
      <c r="J1" s="106"/>
      <c r="K1" s="49"/>
      <c r="L1" s="49"/>
      <c r="M1" s="49"/>
    </row>
    <row r="2" spans="1:10" ht="12" customHeight="1">
      <c r="A2" s="304" t="s">
        <v>58</v>
      </c>
      <c r="B2" s="304"/>
      <c r="C2" s="304"/>
      <c r="D2" s="304"/>
      <c r="E2" s="304"/>
      <c r="F2" s="304"/>
      <c r="G2" s="304"/>
      <c r="H2" s="304"/>
      <c r="I2" s="304"/>
      <c r="J2" s="53"/>
    </row>
    <row r="3" spans="1:13" s="49" customFormat="1" ht="12.75">
      <c r="A3" s="51" t="s">
        <v>59</v>
      </c>
      <c r="B3" s="139"/>
      <c r="C3" s="139"/>
      <c r="D3" s="139"/>
      <c r="E3" s="139"/>
      <c r="F3" s="139"/>
      <c r="G3" s="139"/>
      <c r="H3" s="139"/>
      <c r="I3" s="139"/>
      <c r="J3" s="51"/>
      <c r="L3" s="19"/>
      <c r="M3" s="19"/>
    </row>
    <row r="4" spans="1:13" s="49" customFormat="1" ht="12.75">
      <c r="A4" s="51"/>
      <c r="B4" s="139" t="s">
        <v>36</v>
      </c>
      <c r="C4" s="139"/>
      <c r="D4" s="139"/>
      <c r="E4" s="139"/>
      <c r="F4" s="139"/>
      <c r="G4" s="139"/>
      <c r="H4" s="139"/>
      <c r="I4" s="139"/>
      <c r="J4" s="51"/>
      <c r="L4" s="19"/>
      <c r="M4" s="19"/>
    </row>
    <row r="5" spans="1:13" s="49" customFormat="1" ht="12.75">
      <c r="A5" s="51"/>
      <c r="B5" s="140">
        <v>1998</v>
      </c>
      <c r="C5" s="140">
        <v>1999</v>
      </c>
      <c r="D5" s="140">
        <v>2000</v>
      </c>
      <c r="E5" s="140">
        <v>2001</v>
      </c>
      <c r="F5" s="140">
        <v>2002</v>
      </c>
      <c r="G5" s="140">
        <v>2003</v>
      </c>
      <c r="H5" s="140">
        <v>2004</v>
      </c>
      <c r="I5" s="140">
        <v>2005</v>
      </c>
      <c r="J5" s="134">
        <v>2006</v>
      </c>
      <c r="K5" s="134">
        <v>2007</v>
      </c>
      <c r="L5" s="19"/>
      <c r="M5" s="19"/>
    </row>
    <row r="6" spans="1:11" ht="12.75">
      <c r="A6" s="141" t="s">
        <v>21</v>
      </c>
      <c r="B6" s="142">
        <v>0.05293956479833675</v>
      </c>
      <c r="C6" s="142">
        <v>0.05154223056671582</v>
      </c>
      <c r="D6" s="142">
        <v>0.051360586033641506</v>
      </c>
      <c r="E6" s="142">
        <v>0.05090298520494351</v>
      </c>
      <c r="F6" s="142">
        <v>0.05171536597898546</v>
      </c>
      <c r="G6" s="142">
        <v>0.053540079439916566</v>
      </c>
      <c r="H6" s="142">
        <v>0.05469413591710148</v>
      </c>
      <c r="I6" s="142">
        <v>0.056683820567132934</v>
      </c>
      <c r="J6" s="143">
        <v>0.05817848966484663</v>
      </c>
      <c r="K6" s="143">
        <v>0.05912693414711358</v>
      </c>
    </row>
    <row r="7" spans="1:11" ht="12.75">
      <c r="A7" s="141" t="s">
        <v>60</v>
      </c>
      <c r="B7" s="144">
        <v>39852651</v>
      </c>
      <c r="C7" s="144">
        <v>40202160</v>
      </c>
      <c r="D7" s="144">
        <v>40499791</v>
      </c>
      <c r="E7" s="144">
        <v>41116842</v>
      </c>
      <c r="F7" s="144">
        <v>41837894</v>
      </c>
      <c r="G7" s="144">
        <v>42717064</v>
      </c>
      <c r="H7" s="144">
        <v>43197684</v>
      </c>
      <c r="I7" s="144">
        <v>44108530</v>
      </c>
      <c r="J7" s="145">
        <v>44708964</v>
      </c>
      <c r="K7" s="145">
        <v>45200737</v>
      </c>
    </row>
    <row r="8" spans="1:10" ht="12.75">
      <c r="A8" s="141"/>
      <c r="B8" s="52"/>
      <c r="C8" s="52"/>
      <c r="D8" s="52"/>
      <c r="E8" s="52"/>
      <c r="F8" s="52"/>
      <c r="G8" s="52"/>
      <c r="H8" s="52"/>
      <c r="I8" s="52"/>
      <c r="J8" s="53"/>
    </row>
    <row r="9" spans="1:13" s="49" customFormat="1" ht="12.75">
      <c r="A9" s="141" t="s">
        <v>61</v>
      </c>
      <c r="B9" s="139"/>
      <c r="C9" s="139"/>
      <c r="D9" s="139"/>
      <c r="E9" s="139"/>
      <c r="F9" s="139"/>
      <c r="G9" s="139"/>
      <c r="H9" s="139"/>
      <c r="I9" s="139"/>
      <c r="J9" s="51"/>
      <c r="L9" s="19"/>
      <c r="M9" s="19"/>
    </row>
    <row r="10" spans="1:13" s="49" customFormat="1" ht="12.75">
      <c r="A10" s="141"/>
      <c r="B10" s="139" t="s">
        <v>36</v>
      </c>
      <c r="C10" s="139"/>
      <c r="D10" s="139"/>
      <c r="E10" s="139"/>
      <c r="F10" s="139"/>
      <c r="G10" s="139"/>
      <c r="H10" s="139"/>
      <c r="I10" s="139"/>
      <c r="J10" s="51"/>
      <c r="L10" s="19"/>
      <c r="M10" s="19"/>
    </row>
    <row r="11" spans="1:13" s="49" customFormat="1" ht="12.75">
      <c r="A11" s="51"/>
      <c r="B11" s="140">
        <v>1998</v>
      </c>
      <c r="C11" s="140">
        <v>1999</v>
      </c>
      <c r="D11" s="140">
        <v>2000</v>
      </c>
      <c r="E11" s="140">
        <v>2001</v>
      </c>
      <c r="F11" s="140">
        <v>2002</v>
      </c>
      <c r="G11" s="140">
        <v>2003</v>
      </c>
      <c r="H11" s="140">
        <v>2004</v>
      </c>
      <c r="I11" s="140">
        <v>2005</v>
      </c>
      <c r="J11" s="134">
        <v>2006</v>
      </c>
      <c r="K11" s="134">
        <v>2007</v>
      </c>
      <c r="L11" s="19"/>
      <c r="M11" s="19"/>
    </row>
    <row r="12" spans="1:11" ht="12.75">
      <c r="A12" s="141" t="s">
        <v>20</v>
      </c>
      <c r="B12" s="142">
        <v>0.06351835891006914</v>
      </c>
      <c r="C12" s="142">
        <v>0.0614892273457085</v>
      </c>
      <c r="D12" s="142">
        <v>0.0617535134628474</v>
      </c>
      <c r="E12" s="142">
        <v>0.05798066658310787</v>
      </c>
      <c r="F12" s="142">
        <v>0.05762317555337804</v>
      </c>
      <c r="G12" s="142">
        <v>0.05990010579940601</v>
      </c>
      <c r="H12" s="142">
        <v>0.06071855701671203</v>
      </c>
      <c r="I12" s="142">
        <v>0.06199203317180478</v>
      </c>
      <c r="J12" s="143">
        <v>0.06328005966143041</v>
      </c>
      <c r="K12" s="143">
        <v>0.06443458191558964</v>
      </c>
    </row>
    <row r="13" spans="1:11" ht="12.75">
      <c r="A13" s="141" t="s">
        <v>60</v>
      </c>
      <c r="B13" s="144">
        <v>7236459</v>
      </c>
      <c r="C13" s="144">
        <v>7305117</v>
      </c>
      <c r="D13" s="144">
        <v>7340052</v>
      </c>
      <c r="E13" s="144">
        <v>7403968</v>
      </c>
      <c r="F13" s="144">
        <v>7478432</v>
      </c>
      <c r="G13" s="144">
        <v>7606848</v>
      </c>
      <c r="H13" s="144">
        <v>7687518</v>
      </c>
      <c r="I13" s="144">
        <v>7849799</v>
      </c>
      <c r="J13" s="146">
        <v>7975672</v>
      </c>
      <c r="K13" s="146">
        <v>8059461</v>
      </c>
    </row>
    <row r="34" ht="12.75">
      <c r="C34" s="50" t="s">
        <v>172</v>
      </c>
    </row>
  </sheetData>
  <mergeCells count="1">
    <mergeCell ref="A2:I2"/>
  </mergeCells>
  <printOptions/>
  <pageMargins left="0.7" right="0.75" top="1" bottom="1" header="0.25" footer="0"/>
  <pageSetup fitToHeight="1" fitToWidth="1" horizontalDpi="300" verticalDpi="300" orientation="landscape" paperSize="9" scale="99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3"/>
  <sheetViews>
    <sheetView workbookViewId="0" topLeftCell="A1">
      <selection activeCell="D35" sqref="D35"/>
    </sheetView>
  </sheetViews>
  <sheetFormatPr defaultColWidth="11.421875" defaultRowHeight="12.75"/>
  <cols>
    <col min="1" max="1" width="15.7109375" style="18" customWidth="1"/>
    <col min="2" max="2" width="9.57421875" style="18" customWidth="1"/>
    <col min="3" max="3" width="8.421875" style="18" bestFit="1" customWidth="1"/>
    <col min="4" max="4" width="9.8515625" style="18" customWidth="1"/>
    <col min="5" max="5" width="9.7109375" style="18" bestFit="1" customWidth="1"/>
    <col min="6" max="6" width="9.57421875" style="18" bestFit="1" customWidth="1"/>
    <col min="7" max="7" width="8.140625" style="18" bestFit="1" customWidth="1"/>
    <col min="8" max="8" width="10.00390625" style="18" customWidth="1"/>
    <col min="9" max="9" width="8.140625" style="18" bestFit="1" customWidth="1"/>
    <col min="10" max="10" width="7.8515625" style="18" bestFit="1" customWidth="1"/>
    <col min="11" max="11" width="10.7109375" style="18" bestFit="1" customWidth="1"/>
    <col min="12" max="16384" width="8.00390625" style="18" customWidth="1"/>
  </cols>
  <sheetData>
    <row r="1" spans="1:17" ht="12.75">
      <c r="A1" s="135"/>
      <c r="B1" s="305" t="s">
        <v>14</v>
      </c>
      <c r="C1" s="305"/>
      <c r="D1" s="305" t="s">
        <v>17</v>
      </c>
      <c r="E1" s="305"/>
      <c r="F1" s="305" t="s">
        <v>16</v>
      </c>
      <c r="G1" s="305"/>
      <c r="H1" s="305" t="s">
        <v>15</v>
      </c>
      <c r="I1" s="305"/>
      <c r="J1" s="305" t="s">
        <v>12</v>
      </c>
      <c r="K1" s="305"/>
      <c r="L1" s="305" t="s">
        <v>13</v>
      </c>
      <c r="M1" s="305"/>
      <c r="N1" s="305" t="s">
        <v>18</v>
      </c>
      <c r="O1" s="305"/>
      <c r="P1" s="306"/>
      <c r="Q1" s="306"/>
    </row>
    <row r="2" spans="1:17" ht="12.75">
      <c r="A2" s="154" t="s">
        <v>135</v>
      </c>
      <c r="B2" s="153">
        <v>43612</v>
      </c>
      <c r="C2" s="153"/>
      <c r="D2" s="153">
        <v>82033</v>
      </c>
      <c r="E2" s="153"/>
      <c r="F2" s="153">
        <v>48161</v>
      </c>
      <c r="G2" s="153"/>
      <c r="H2" s="153">
        <v>50736</v>
      </c>
      <c r="I2" s="153"/>
      <c r="J2" s="153">
        <v>30853</v>
      </c>
      <c r="K2" s="153"/>
      <c r="L2" s="153">
        <v>39555</v>
      </c>
      <c r="M2" s="153"/>
      <c r="N2" s="153">
        <v>99040</v>
      </c>
      <c r="O2" s="153"/>
      <c r="P2" s="152"/>
      <c r="Q2" s="136"/>
    </row>
    <row r="3" spans="1:18" ht="15.75" customHeight="1">
      <c r="A3" s="154" t="s">
        <v>107</v>
      </c>
      <c r="B3" s="153">
        <v>131482</v>
      </c>
      <c r="C3" s="153"/>
      <c r="D3" s="153">
        <v>246781</v>
      </c>
      <c r="E3" s="153"/>
      <c r="F3" s="153">
        <v>155424</v>
      </c>
      <c r="G3" s="153"/>
      <c r="H3" s="153">
        <v>169091</v>
      </c>
      <c r="I3" s="153"/>
      <c r="J3" s="153">
        <v>95985</v>
      </c>
      <c r="K3" s="153"/>
      <c r="L3" s="153">
        <v>135529</v>
      </c>
      <c r="M3" s="153"/>
      <c r="N3" s="153">
        <v>294080</v>
      </c>
      <c r="O3" s="153"/>
      <c r="P3" s="152"/>
      <c r="Q3" s="136"/>
      <c r="R3" s="110"/>
    </row>
    <row r="4" spans="1:18" ht="12.75">
      <c r="A4" s="155" t="s">
        <v>108</v>
      </c>
      <c r="B4" s="156">
        <f>B2/B3</f>
        <v>0.3316955933131531</v>
      </c>
      <c r="C4" s="156"/>
      <c r="D4" s="156">
        <f aca="true" t="shared" si="0" ref="D4:N4">D2/D3</f>
        <v>0.33241213869787384</v>
      </c>
      <c r="E4" s="156"/>
      <c r="F4" s="156">
        <f t="shared" si="0"/>
        <v>0.30986848877908174</v>
      </c>
      <c r="G4" s="156"/>
      <c r="H4" s="156">
        <f t="shared" si="0"/>
        <v>0.3000514515852411</v>
      </c>
      <c r="I4" s="156"/>
      <c r="J4" s="156">
        <f t="shared" si="0"/>
        <v>0.32143564098557065</v>
      </c>
      <c r="K4" s="156"/>
      <c r="L4" s="156">
        <f t="shared" si="0"/>
        <v>0.29185635546635774</v>
      </c>
      <c r="M4" s="156"/>
      <c r="N4" s="156">
        <f t="shared" si="0"/>
        <v>0.3367791077257889</v>
      </c>
      <c r="O4" s="156"/>
      <c r="P4" s="157"/>
      <c r="Q4" s="136"/>
      <c r="R4" s="110"/>
    </row>
    <row r="5" spans="1:18" ht="12.75">
      <c r="A5" s="151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09"/>
      <c r="Q5" s="109"/>
      <c r="R5" s="110"/>
    </row>
    <row r="6" spans="1:2" ht="13.5" customHeight="1">
      <c r="A6" s="158" t="s">
        <v>13</v>
      </c>
      <c r="B6" s="159">
        <v>0.29185635546635774</v>
      </c>
    </row>
    <row r="7" spans="1:2" ht="13.5" customHeight="1">
      <c r="A7" s="158" t="s">
        <v>15</v>
      </c>
      <c r="B7" s="159">
        <v>0.3000514515852411</v>
      </c>
    </row>
    <row r="8" spans="1:2" ht="13.5" customHeight="1">
      <c r="A8" s="158" t="s">
        <v>16</v>
      </c>
      <c r="B8" s="159">
        <v>0.30986848877908174</v>
      </c>
    </row>
    <row r="9" spans="1:2" ht="13.5" customHeight="1">
      <c r="A9" s="158" t="s">
        <v>12</v>
      </c>
      <c r="B9" s="159">
        <v>0.32143564098557065</v>
      </c>
    </row>
    <row r="10" spans="1:2" ht="13.5" customHeight="1">
      <c r="A10" s="158" t="s">
        <v>14</v>
      </c>
      <c r="B10" s="159">
        <v>0.3316955933131531</v>
      </c>
    </row>
    <row r="11" spans="1:2" ht="13.5" customHeight="1">
      <c r="A11" s="158" t="s">
        <v>17</v>
      </c>
      <c r="B11" s="159">
        <v>0.33241213869787384</v>
      </c>
    </row>
    <row r="12" spans="1:2" ht="13.5" customHeight="1">
      <c r="A12" s="158" t="s">
        <v>19</v>
      </c>
      <c r="B12" s="159">
        <v>0.3358579361505971</v>
      </c>
    </row>
    <row r="13" spans="1:2" ht="13.5" customHeight="1">
      <c r="A13" s="158" t="s">
        <v>18</v>
      </c>
      <c r="B13" s="159">
        <v>0.3367791077257889</v>
      </c>
    </row>
  </sheetData>
  <mergeCells count="8">
    <mergeCell ref="B1:C1"/>
    <mergeCell ref="D1:E1"/>
    <mergeCell ref="F1:G1"/>
    <mergeCell ref="H1:I1"/>
    <mergeCell ref="J1:K1"/>
    <mergeCell ref="L1:M1"/>
    <mergeCell ref="N1:O1"/>
    <mergeCell ref="P1:Q1"/>
  </mergeCells>
  <printOptions horizontalCentered="1" verticalCentered="1"/>
  <pageMargins left="0.63" right="0.7874015748031497" top="0.984251968503937" bottom="0.984251968503937" header="0.4724409448818898" footer="0"/>
  <pageSetup horizontalDpi="600" verticalDpi="600" orientation="portrait" paperSize="9" scale="53" r:id="rId3"/>
  <headerFooter alignWithMargins="0">
    <oddHeader>&amp;L&amp;G</oddHeader>
  </headerFooter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K21"/>
  <sheetViews>
    <sheetView workbookViewId="0" topLeftCell="A1">
      <selection activeCell="G13" sqref="G13"/>
    </sheetView>
  </sheetViews>
  <sheetFormatPr defaultColWidth="11.421875" defaultRowHeight="12.75"/>
  <cols>
    <col min="1" max="1" width="11.421875" style="21" customWidth="1"/>
    <col min="2" max="2" width="16.28125" style="21" customWidth="1"/>
    <col min="3" max="3" width="11.421875" style="284" bestFit="1" customWidth="1"/>
    <col min="4" max="16384" width="11.421875" style="21" customWidth="1"/>
  </cols>
  <sheetData>
    <row r="1" spans="2:11" ht="12.75">
      <c r="B1" s="105"/>
      <c r="C1" s="280"/>
      <c r="D1" s="162"/>
      <c r="E1" s="162"/>
      <c r="F1" s="162"/>
      <c r="G1" s="162"/>
      <c r="H1" s="162"/>
      <c r="I1" s="162"/>
      <c r="J1" s="162"/>
      <c r="K1" s="75"/>
    </row>
    <row r="2" spans="2:11" ht="12.75">
      <c r="B2" s="105" t="s">
        <v>17</v>
      </c>
      <c r="C2" s="281">
        <v>82033</v>
      </c>
      <c r="D2" s="162"/>
      <c r="E2" s="162"/>
      <c r="F2" s="162"/>
      <c r="G2" s="162"/>
      <c r="H2" s="162"/>
      <c r="I2" s="162"/>
      <c r="J2" s="162"/>
      <c r="K2" s="75"/>
    </row>
    <row r="3" spans="2:11" ht="12.75">
      <c r="B3" s="105" t="s">
        <v>15</v>
      </c>
      <c r="C3" s="281">
        <v>50736</v>
      </c>
      <c r="D3" s="162"/>
      <c r="E3" s="162"/>
      <c r="F3" s="162"/>
      <c r="G3" s="162"/>
      <c r="H3" s="162"/>
      <c r="I3" s="162"/>
      <c r="J3" s="162"/>
      <c r="K3" s="75"/>
    </row>
    <row r="4" spans="2:11" ht="12.75">
      <c r="B4" s="105" t="s">
        <v>16</v>
      </c>
      <c r="C4" s="281">
        <v>48161</v>
      </c>
      <c r="D4" s="75"/>
      <c r="E4" s="75"/>
      <c r="F4" s="75"/>
      <c r="G4" s="75"/>
      <c r="H4" s="75"/>
      <c r="I4" s="75"/>
      <c r="J4" s="75"/>
      <c r="K4" s="75"/>
    </row>
    <row r="5" spans="2:11" ht="12.75">
      <c r="B5" s="105" t="s">
        <v>13</v>
      </c>
      <c r="C5" s="281">
        <v>39555</v>
      </c>
      <c r="D5" s="75"/>
      <c r="E5" s="75"/>
      <c r="F5" s="75"/>
      <c r="G5" s="75"/>
      <c r="H5" s="75"/>
      <c r="I5" s="75"/>
      <c r="J5" s="75"/>
      <c r="K5" s="75"/>
    </row>
    <row r="6" spans="2:11" ht="12.75">
      <c r="B6" s="105" t="s">
        <v>12</v>
      </c>
      <c r="C6" s="281">
        <v>30853</v>
      </c>
      <c r="D6" s="75"/>
      <c r="E6" s="75"/>
      <c r="F6" s="75"/>
      <c r="G6" s="75"/>
      <c r="H6" s="75"/>
      <c r="I6" s="75"/>
      <c r="J6" s="75"/>
      <c r="K6" s="75"/>
    </row>
    <row r="7" spans="2:11" ht="12.75">
      <c r="B7" s="105" t="s">
        <v>19</v>
      </c>
      <c r="C7" s="281">
        <v>125318</v>
      </c>
      <c r="D7" s="75"/>
      <c r="E7" s="75"/>
      <c r="F7" s="75"/>
      <c r="G7" s="75"/>
      <c r="H7" s="75"/>
      <c r="I7" s="75"/>
      <c r="J7" s="75"/>
      <c r="K7" s="75"/>
    </row>
    <row r="8" spans="2:11" ht="12.75">
      <c r="B8" s="105" t="s">
        <v>14</v>
      </c>
      <c r="C8" s="281">
        <v>43612</v>
      </c>
      <c r="D8" s="75"/>
      <c r="E8" s="75"/>
      <c r="F8" s="75"/>
      <c r="G8" s="75"/>
      <c r="H8" s="75"/>
      <c r="I8" s="75"/>
      <c r="J8" s="75"/>
      <c r="K8" s="75"/>
    </row>
    <row r="9" spans="2:11" ht="12.75">
      <c r="B9" s="105" t="s">
        <v>18</v>
      </c>
      <c r="C9" s="281">
        <v>99040</v>
      </c>
      <c r="D9" s="75"/>
      <c r="E9" s="75"/>
      <c r="F9" s="75"/>
      <c r="G9" s="75"/>
      <c r="H9" s="75"/>
      <c r="I9" s="75"/>
      <c r="J9" s="75"/>
      <c r="K9" s="75"/>
    </row>
    <row r="10" spans="2:11" ht="12.75">
      <c r="B10" s="105"/>
      <c r="C10" s="282"/>
      <c r="D10" s="75"/>
      <c r="E10" s="75"/>
      <c r="F10" s="75"/>
      <c r="G10" s="75"/>
      <c r="H10" s="75"/>
      <c r="I10" s="75"/>
      <c r="J10" s="75"/>
      <c r="K10" s="75"/>
    </row>
    <row r="11" spans="2:11" ht="12.75">
      <c r="B11" s="75"/>
      <c r="C11" s="283"/>
      <c r="D11" s="75"/>
      <c r="E11" s="75"/>
      <c r="F11" s="75"/>
      <c r="G11" s="75"/>
      <c r="H11" s="75"/>
      <c r="I11" s="75"/>
      <c r="J11" s="75"/>
      <c r="K11" s="75"/>
    </row>
    <row r="12" spans="2:11" ht="12.75">
      <c r="B12" s="75"/>
      <c r="C12" s="283"/>
      <c r="D12" s="75"/>
      <c r="E12" s="75"/>
      <c r="F12" s="75"/>
      <c r="G12" s="75"/>
      <c r="H12" s="75"/>
      <c r="I12" s="75"/>
      <c r="J12" s="75"/>
      <c r="K12" s="75"/>
    </row>
    <row r="13" spans="2:11" ht="12.75">
      <c r="B13" s="75"/>
      <c r="C13" s="283"/>
      <c r="D13" s="75"/>
      <c r="E13" s="75"/>
      <c r="F13" s="75"/>
      <c r="G13" s="75"/>
      <c r="H13" s="75"/>
      <c r="I13" s="75"/>
      <c r="J13" s="75"/>
      <c r="K13" s="75"/>
    </row>
    <row r="14" spans="2:11" ht="12.75">
      <c r="B14" s="75"/>
      <c r="C14" s="283"/>
      <c r="D14" s="75"/>
      <c r="E14" s="75"/>
      <c r="F14" s="75"/>
      <c r="G14" s="75"/>
      <c r="H14" s="75"/>
      <c r="I14" s="75"/>
      <c r="J14" s="75"/>
      <c r="K14" s="75"/>
    </row>
    <row r="15" spans="2:11" ht="7.5" customHeight="1">
      <c r="B15" s="75"/>
      <c r="C15" s="283"/>
      <c r="D15" s="75"/>
      <c r="E15" s="75"/>
      <c r="F15" s="75"/>
      <c r="G15" s="75"/>
      <c r="H15" s="75"/>
      <c r="I15" s="75"/>
      <c r="J15" s="75"/>
      <c r="K15" s="75"/>
    </row>
    <row r="16" spans="2:11" ht="12.75">
      <c r="B16" s="75"/>
      <c r="C16" s="283"/>
      <c r="D16" s="75"/>
      <c r="E16" s="75"/>
      <c r="F16" s="75"/>
      <c r="G16" s="75"/>
      <c r="H16" s="75"/>
      <c r="I16" s="75"/>
      <c r="J16" s="75"/>
      <c r="K16" s="75"/>
    </row>
    <row r="17" spans="2:11" ht="12.75">
      <c r="B17" s="75"/>
      <c r="C17" s="283"/>
      <c r="D17" s="75"/>
      <c r="E17" s="75"/>
      <c r="F17" s="75"/>
      <c r="G17" s="75"/>
      <c r="H17" s="75"/>
      <c r="I17" s="75"/>
      <c r="J17" s="75"/>
      <c r="K17" s="75"/>
    </row>
    <row r="18" spans="2:11" ht="12.75">
      <c r="B18" s="75"/>
      <c r="C18" s="283"/>
      <c r="D18" s="75"/>
      <c r="E18" s="75"/>
      <c r="F18" s="75"/>
      <c r="G18" s="75"/>
      <c r="H18" s="75"/>
      <c r="I18" s="75"/>
      <c r="J18" s="75"/>
      <c r="K18" s="75"/>
    </row>
    <row r="19" spans="2:11" ht="12.75">
      <c r="B19" s="75"/>
      <c r="C19" s="283"/>
      <c r="D19" s="75"/>
      <c r="E19" s="75"/>
      <c r="F19" s="75"/>
      <c r="G19" s="75"/>
      <c r="H19" s="75"/>
      <c r="I19" s="75"/>
      <c r="J19" s="75"/>
      <c r="K19" s="75"/>
    </row>
    <row r="20" spans="2:11" ht="12.75">
      <c r="B20" s="75"/>
      <c r="C20" s="283"/>
      <c r="D20" s="75"/>
      <c r="E20" s="75"/>
      <c r="F20" s="75"/>
      <c r="G20" s="75"/>
      <c r="H20" s="75"/>
      <c r="I20" s="75"/>
      <c r="J20" s="75"/>
      <c r="K20" s="75"/>
    </row>
    <row r="21" spans="2:11" ht="12.75">
      <c r="B21" s="75"/>
      <c r="C21" s="283"/>
      <c r="D21" s="75"/>
      <c r="E21" s="75"/>
      <c r="F21" s="75"/>
      <c r="G21" s="75"/>
      <c r="H21" s="75"/>
      <c r="I21" s="75"/>
      <c r="J21" s="75"/>
      <c r="K21" s="75"/>
    </row>
  </sheetData>
  <printOptions/>
  <pageMargins left="0.63" right="0.7874015748031497" top="1.22" bottom="0.984251968503937" header="0.45" footer="0"/>
  <pageSetup horizontalDpi="600" verticalDpi="600" orientation="portrait" paperSize="9" scale="90" r:id="rId3"/>
  <headerFooter alignWithMargins="0">
    <oddHeader>&amp;L&amp;G</oddHeader>
  </headerFooter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8"/>
  <sheetViews>
    <sheetView workbookViewId="0" topLeftCell="A1">
      <selection activeCell="A1" sqref="A1"/>
    </sheetView>
  </sheetViews>
  <sheetFormatPr defaultColWidth="11.421875" defaultRowHeight="12.75"/>
  <cols>
    <col min="1" max="1" width="24.57421875" style="21" customWidth="1"/>
    <col min="2" max="2" width="13.140625" style="21" customWidth="1"/>
    <col min="3" max="3" width="17.8515625" style="48" customWidth="1"/>
    <col min="4" max="4" width="19.8515625" style="48" bestFit="1" customWidth="1"/>
    <col min="5" max="5" width="8.28125" style="48" customWidth="1"/>
    <col min="6" max="6" width="4.57421875" style="21" customWidth="1"/>
    <col min="7" max="16384" width="11.421875" style="21" customWidth="1"/>
  </cols>
  <sheetData>
    <row r="1" ht="18.75" customHeight="1"/>
    <row r="2" spans="1:6" ht="12.75">
      <c r="A2" s="307" t="s">
        <v>110</v>
      </c>
      <c r="B2" s="307"/>
      <c r="C2" s="307"/>
      <c r="D2" s="307"/>
      <c r="E2" s="307"/>
      <c r="F2" s="75"/>
    </row>
    <row r="3" spans="1:6" ht="140.25">
      <c r="A3" s="75" t="s">
        <v>36</v>
      </c>
      <c r="B3" s="167" t="s">
        <v>37</v>
      </c>
      <c r="C3" s="167" t="s">
        <v>38</v>
      </c>
      <c r="D3" s="167" t="s">
        <v>39</v>
      </c>
      <c r="E3" s="167" t="s">
        <v>40</v>
      </c>
      <c r="F3" s="205" t="s">
        <v>109</v>
      </c>
    </row>
    <row r="4" spans="1:6" ht="12.75">
      <c r="A4" s="205" t="s">
        <v>41</v>
      </c>
      <c r="B4" s="62">
        <v>131971</v>
      </c>
      <c r="C4" s="62">
        <v>42970</v>
      </c>
      <c r="D4" s="206">
        <f aca="true" t="shared" si="0" ref="D4:D22">C4/F4</f>
        <v>0.03997722498330018</v>
      </c>
      <c r="E4" s="207">
        <f aca="true" t="shared" si="1" ref="E4:E22">C4/B4</f>
        <v>0.32560183676716853</v>
      </c>
      <c r="F4" s="208">
        <v>1074862</v>
      </c>
    </row>
    <row r="5" spans="1:6" ht="12.75">
      <c r="A5" s="205" t="s">
        <v>42</v>
      </c>
      <c r="B5" s="63">
        <v>360255</v>
      </c>
      <c r="C5" s="63">
        <v>112705</v>
      </c>
      <c r="D5" s="206">
        <f t="shared" si="0"/>
        <v>0.0445753212385457</v>
      </c>
      <c r="E5" s="207">
        <f t="shared" si="1"/>
        <v>0.31284784388835685</v>
      </c>
      <c r="F5" s="208">
        <v>2528417</v>
      </c>
    </row>
    <row r="6" spans="1:6" ht="12.75">
      <c r="A6" s="205" t="s">
        <v>43</v>
      </c>
      <c r="B6" s="63">
        <v>388083</v>
      </c>
      <c r="C6" s="63">
        <v>123980</v>
      </c>
      <c r="D6" s="206">
        <f t="shared" si="0"/>
        <v>0.04471723149913815</v>
      </c>
      <c r="E6" s="207">
        <f t="shared" si="1"/>
        <v>0.31946774272513867</v>
      </c>
      <c r="F6" s="208">
        <v>2772533</v>
      </c>
    </row>
    <row r="7" spans="1:6" ht="12.75">
      <c r="A7" s="205" t="s">
        <v>44</v>
      </c>
      <c r="B7" s="63">
        <v>85339</v>
      </c>
      <c r="C7" s="63">
        <v>29761</v>
      </c>
      <c r="D7" s="206">
        <f t="shared" si="0"/>
        <v>0.05195487619233831</v>
      </c>
      <c r="E7" s="207">
        <f t="shared" si="1"/>
        <v>0.3487385603299781</v>
      </c>
      <c r="F7" s="208">
        <v>572824</v>
      </c>
    </row>
    <row r="8" spans="1:6" ht="12.75">
      <c r="A8" s="205" t="s">
        <v>45</v>
      </c>
      <c r="B8" s="62">
        <v>202174</v>
      </c>
      <c r="C8" s="62">
        <v>68533</v>
      </c>
      <c r="D8" s="206">
        <f t="shared" si="0"/>
        <v>0.05285368891493882</v>
      </c>
      <c r="E8" s="207">
        <f t="shared" si="1"/>
        <v>0.3389802843095551</v>
      </c>
      <c r="F8" s="208">
        <v>1296655</v>
      </c>
    </row>
    <row r="9" spans="1:6" ht="12.75">
      <c r="A9" s="205" t="s">
        <v>47</v>
      </c>
      <c r="B9" s="62">
        <v>200375</v>
      </c>
      <c r="C9" s="62">
        <v>58956</v>
      </c>
      <c r="D9" s="206">
        <f t="shared" si="0"/>
        <v>0.05408856961990477</v>
      </c>
      <c r="E9" s="207">
        <f t="shared" si="1"/>
        <v>0.29422832189644416</v>
      </c>
      <c r="F9" s="208">
        <v>1089990</v>
      </c>
    </row>
    <row r="10" spans="1:6" ht="12.75">
      <c r="A10" s="205" t="s">
        <v>46</v>
      </c>
      <c r="B10" s="63">
        <v>319784</v>
      </c>
      <c r="C10" s="63">
        <v>116789</v>
      </c>
      <c r="D10" s="206">
        <f t="shared" si="0"/>
        <v>0.05452690652050087</v>
      </c>
      <c r="E10" s="207">
        <f t="shared" si="1"/>
        <v>0.36521214319665773</v>
      </c>
      <c r="F10" s="208">
        <v>2141860</v>
      </c>
    </row>
    <row r="11" spans="1:6" ht="12.75">
      <c r="A11" s="205" t="s">
        <v>48</v>
      </c>
      <c r="B11" s="62">
        <v>50344</v>
      </c>
      <c r="C11" s="62">
        <v>17758</v>
      </c>
      <c r="D11" s="206">
        <f t="shared" si="0"/>
        <v>0.05747520778850884</v>
      </c>
      <c r="E11" s="207">
        <f t="shared" si="1"/>
        <v>0.3527331956141745</v>
      </c>
      <c r="F11" s="208">
        <v>308968</v>
      </c>
    </row>
    <row r="12" spans="1:6" ht="12.75">
      <c r="A12" s="205" t="s">
        <v>50</v>
      </c>
      <c r="B12" s="63">
        <v>371247</v>
      </c>
      <c r="C12" s="63">
        <v>116449</v>
      </c>
      <c r="D12" s="206">
        <f t="shared" si="0"/>
        <v>0.05747868531864789</v>
      </c>
      <c r="E12" s="207">
        <f t="shared" si="1"/>
        <v>0.31366987477339886</v>
      </c>
      <c r="F12" s="208">
        <v>2025951</v>
      </c>
    </row>
    <row r="13" spans="1:6" ht="12.75">
      <c r="A13" s="205" t="s">
        <v>49</v>
      </c>
      <c r="B13" s="62">
        <v>366666</v>
      </c>
      <c r="C13" s="62">
        <v>115466</v>
      </c>
      <c r="D13" s="206">
        <f t="shared" si="0"/>
        <v>0.058395674109797985</v>
      </c>
      <c r="E13" s="207">
        <f t="shared" si="1"/>
        <v>0.31490784528699145</v>
      </c>
      <c r="F13" s="208">
        <v>1977304</v>
      </c>
    </row>
    <row r="14" spans="1:6" ht="12.75">
      <c r="A14" s="205" t="s">
        <v>111</v>
      </c>
      <c r="B14" s="63">
        <v>854895</v>
      </c>
      <c r="C14" s="63">
        <v>291592</v>
      </c>
      <c r="D14" s="206">
        <f t="shared" si="0"/>
        <v>0.059690945539934356</v>
      </c>
      <c r="E14" s="207">
        <f t="shared" si="1"/>
        <v>0.34108516250533694</v>
      </c>
      <c r="F14" s="208">
        <v>4885029</v>
      </c>
    </row>
    <row r="15" spans="1:6" ht="12.75">
      <c r="A15" s="205" t="s">
        <v>51</v>
      </c>
      <c r="B15" s="62">
        <v>104560</v>
      </c>
      <c r="C15" s="62">
        <v>37590</v>
      </c>
      <c r="D15" s="206">
        <f t="shared" si="0"/>
        <v>0.062042398114465665</v>
      </c>
      <c r="E15" s="207">
        <f t="shared" si="1"/>
        <v>0.3595065034429992</v>
      </c>
      <c r="F15" s="208">
        <v>605876</v>
      </c>
    </row>
    <row r="16" spans="1:6" ht="12.75">
      <c r="A16" s="205" t="s">
        <v>53</v>
      </c>
      <c r="B16" s="63">
        <v>185593</v>
      </c>
      <c r="C16" s="63">
        <v>64673</v>
      </c>
      <c r="D16" s="206">
        <f t="shared" si="0"/>
        <v>0.06274972104982293</v>
      </c>
      <c r="E16" s="207">
        <f t="shared" si="1"/>
        <v>0.3484668063989482</v>
      </c>
      <c r="F16" s="208">
        <v>1030650</v>
      </c>
    </row>
    <row r="17" spans="1:6" ht="12.75">
      <c r="A17" s="205" t="s">
        <v>52</v>
      </c>
      <c r="B17" s="63">
        <v>1056723</v>
      </c>
      <c r="C17" s="63">
        <v>383951</v>
      </c>
      <c r="D17" s="206">
        <f t="shared" si="0"/>
        <v>0.06313229762324249</v>
      </c>
      <c r="E17" s="207">
        <f t="shared" si="1"/>
        <v>0.3633411972674012</v>
      </c>
      <c r="F17" s="208">
        <v>6081689</v>
      </c>
    </row>
    <row r="18" spans="1:6" ht="12.75">
      <c r="A18" s="205" t="s">
        <v>54</v>
      </c>
      <c r="B18" s="62">
        <v>1242679</v>
      </c>
      <c r="C18" s="62">
        <v>458198</v>
      </c>
      <c r="D18" s="206">
        <f t="shared" si="0"/>
        <v>0.06354586944498224</v>
      </c>
      <c r="E18" s="207">
        <f t="shared" si="1"/>
        <v>0.36871790703793983</v>
      </c>
      <c r="F18" s="208">
        <v>7210508</v>
      </c>
    </row>
    <row r="19" spans="1:6" ht="12.75">
      <c r="A19" s="205" t="s">
        <v>20</v>
      </c>
      <c r="B19" s="62">
        <v>1601500</v>
      </c>
      <c r="C19" s="62">
        <v>519308</v>
      </c>
      <c r="D19" s="206">
        <f t="shared" si="0"/>
        <v>0.06443458191558964</v>
      </c>
      <c r="E19" s="207">
        <f t="shared" si="1"/>
        <v>0.3242635029659694</v>
      </c>
      <c r="F19" s="208">
        <v>8059461</v>
      </c>
    </row>
    <row r="20" spans="1:6" ht="12.75">
      <c r="A20" s="205" t="s">
        <v>55</v>
      </c>
      <c r="B20" s="63">
        <v>286373</v>
      </c>
      <c r="C20" s="63">
        <v>100919</v>
      </c>
      <c r="D20" s="206">
        <f t="shared" si="0"/>
        <v>0.07249318843171947</v>
      </c>
      <c r="E20" s="207">
        <f t="shared" si="1"/>
        <v>0.3524040325030642</v>
      </c>
      <c r="F20" s="208">
        <v>1392117</v>
      </c>
    </row>
    <row r="21" spans="1:6" ht="12.75">
      <c r="A21" s="205" t="s">
        <v>56</v>
      </c>
      <c r="B21" s="62">
        <v>18660</v>
      </c>
      <c r="C21" s="62">
        <v>6665</v>
      </c>
      <c r="D21" s="206">
        <f t="shared" si="0"/>
        <v>0.08700703627795256</v>
      </c>
      <c r="E21" s="207">
        <f t="shared" si="1"/>
        <v>0.3571811361200429</v>
      </c>
      <c r="F21" s="208">
        <v>76603</v>
      </c>
    </row>
    <row r="22" spans="1:6" ht="12.75">
      <c r="A22" s="205" t="s">
        <v>57</v>
      </c>
      <c r="B22" s="63">
        <v>18299</v>
      </c>
      <c r="C22" s="63">
        <v>6318</v>
      </c>
      <c r="D22" s="206">
        <f t="shared" si="0"/>
        <v>0.09098502304147466</v>
      </c>
      <c r="E22" s="207">
        <f t="shared" si="1"/>
        <v>0.34526476856658833</v>
      </c>
      <c r="F22" s="208">
        <v>69440</v>
      </c>
    </row>
    <row r="23" spans="1:6" ht="12.75">
      <c r="A23" s="75"/>
      <c r="B23" s="167"/>
      <c r="C23" s="167"/>
      <c r="D23" s="167"/>
      <c r="E23" s="167"/>
      <c r="F23" s="205"/>
    </row>
    <row r="24" spans="1:6" ht="12.75">
      <c r="A24" s="75"/>
      <c r="B24" s="75"/>
      <c r="C24" s="166"/>
      <c r="D24" s="165"/>
      <c r="E24" s="165"/>
      <c r="F24" s="75"/>
    </row>
    <row r="25" spans="1:5" ht="12.75">
      <c r="A25" s="75"/>
      <c r="B25" s="75"/>
      <c r="C25" s="166"/>
      <c r="D25" s="112"/>
      <c r="E25" s="112"/>
    </row>
    <row r="26" spans="1:5" ht="12.75">
      <c r="A26" s="105" t="s">
        <v>137</v>
      </c>
      <c r="B26" s="75"/>
      <c r="C26" s="166"/>
      <c r="D26" s="112"/>
      <c r="E26" s="112"/>
    </row>
    <row r="27" spans="1:5" ht="12.75">
      <c r="A27" s="105"/>
      <c r="B27" s="75"/>
      <c r="C27" s="166"/>
      <c r="D27" s="112"/>
      <c r="E27" s="112"/>
    </row>
    <row r="28" spans="1:5" ht="12.75">
      <c r="A28" s="205" t="s">
        <v>41</v>
      </c>
      <c r="B28" s="209">
        <v>0.03997722498330018</v>
      </c>
      <c r="C28" s="166"/>
      <c r="D28" s="112"/>
      <c r="E28" s="112"/>
    </row>
    <row r="29" spans="1:3" ht="12.75">
      <c r="A29" s="205" t="s">
        <v>42</v>
      </c>
      <c r="B29" s="209">
        <v>0.0445753212385457</v>
      </c>
      <c r="C29" s="166"/>
    </row>
    <row r="30" spans="1:5" ht="12.75">
      <c r="A30" s="205" t="s">
        <v>43</v>
      </c>
      <c r="B30" s="210">
        <v>0.04471723149913815</v>
      </c>
      <c r="C30" s="166"/>
      <c r="D30" s="47"/>
      <c r="E30" s="21"/>
    </row>
    <row r="31" spans="1:5" ht="12.75">
      <c r="A31" s="205" t="s">
        <v>44</v>
      </c>
      <c r="B31" s="209">
        <v>0.05195487619233831</v>
      </c>
      <c r="C31" s="166"/>
      <c r="D31" s="47"/>
      <c r="E31" s="21"/>
    </row>
    <row r="32" spans="1:5" ht="12.75">
      <c r="A32" s="205" t="s">
        <v>45</v>
      </c>
      <c r="B32" s="209">
        <v>0.05285368891493882</v>
      </c>
      <c r="C32" s="166"/>
      <c r="D32" s="47"/>
      <c r="E32" s="21"/>
    </row>
    <row r="33" spans="1:5" ht="12.75">
      <c r="A33" s="205" t="s">
        <v>47</v>
      </c>
      <c r="B33" s="211">
        <v>0.05408856961990477</v>
      </c>
      <c r="C33" s="166"/>
      <c r="D33" s="47"/>
      <c r="E33" s="21"/>
    </row>
    <row r="34" spans="1:5" ht="12.75">
      <c r="A34" s="205" t="s">
        <v>46</v>
      </c>
      <c r="B34" s="210">
        <v>0.05452690652050087</v>
      </c>
      <c r="C34" s="166"/>
      <c r="D34" s="47"/>
      <c r="E34" s="21"/>
    </row>
    <row r="35" spans="1:5" ht="12.75">
      <c r="A35" s="205" t="s">
        <v>48</v>
      </c>
      <c r="B35" s="210">
        <v>0.05747520778850884</v>
      </c>
      <c r="C35" s="166"/>
      <c r="D35" s="47"/>
      <c r="E35" s="21"/>
    </row>
    <row r="36" spans="1:5" ht="12.75">
      <c r="A36" s="205" t="s">
        <v>50</v>
      </c>
      <c r="B36" s="209">
        <v>0.05747868531864789</v>
      </c>
      <c r="C36" s="166"/>
      <c r="D36" s="47"/>
      <c r="E36" s="21"/>
    </row>
    <row r="37" spans="1:3" ht="12.75">
      <c r="A37" s="205" t="s">
        <v>49</v>
      </c>
      <c r="B37" s="209">
        <v>0.058395674109797985</v>
      </c>
      <c r="C37" s="166"/>
    </row>
    <row r="38" spans="1:3" ht="12.75">
      <c r="A38" s="205" t="s">
        <v>111</v>
      </c>
      <c r="B38" s="209">
        <v>0.059690945539934356</v>
      </c>
      <c r="C38" s="167"/>
    </row>
    <row r="39" spans="1:3" ht="12.75">
      <c r="A39" s="205" t="s">
        <v>51</v>
      </c>
      <c r="B39" s="210">
        <v>0.062042398114465665</v>
      </c>
      <c r="C39" s="168"/>
    </row>
    <row r="40" spans="1:3" ht="12.75">
      <c r="A40" s="205" t="s">
        <v>53</v>
      </c>
      <c r="B40" s="209">
        <v>0.06274972104982293</v>
      </c>
      <c r="C40" s="168"/>
    </row>
    <row r="41" spans="1:3" ht="12.75">
      <c r="A41" s="205" t="s">
        <v>52</v>
      </c>
      <c r="B41" s="210">
        <v>0.06313229762324249</v>
      </c>
      <c r="C41" s="168"/>
    </row>
    <row r="42" spans="1:3" ht="12.75">
      <c r="A42" s="205" t="s">
        <v>54</v>
      </c>
      <c r="B42" s="209">
        <v>0.06354586944498224</v>
      </c>
      <c r="C42" s="168"/>
    </row>
    <row r="43" spans="1:3" ht="12.75">
      <c r="A43" s="205" t="s">
        <v>20</v>
      </c>
      <c r="B43" s="209">
        <v>0.06443458191558964</v>
      </c>
      <c r="C43" s="168"/>
    </row>
    <row r="44" spans="1:3" ht="12.75">
      <c r="A44" s="205" t="s">
        <v>55</v>
      </c>
      <c r="B44" s="210">
        <v>0.07249318843171947</v>
      </c>
      <c r="C44" s="168"/>
    </row>
    <row r="45" spans="1:3" ht="12.75">
      <c r="A45" s="205" t="s">
        <v>56</v>
      </c>
      <c r="B45" s="210">
        <v>0.08700703627795256</v>
      </c>
      <c r="C45" s="168"/>
    </row>
    <row r="46" spans="1:3" ht="12.75">
      <c r="A46" s="205" t="s">
        <v>57</v>
      </c>
      <c r="B46" s="210">
        <v>0.09098502304147466</v>
      </c>
      <c r="C46" s="168"/>
    </row>
    <row r="47" spans="1:3" ht="12.75">
      <c r="A47" s="75"/>
      <c r="B47" s="169"/>
      <c r="C47" s="168"/>
    </row>
    <row r="48" spans="1:3" ht="12.75">
      <c r="A48" s="75"/>
      <c r="B48" s="169"/>
      <c r="C48" s="168"/>
    </row>
  </sheetData>
  <mergeCells count="1">
    <mergeCell ref="A2:E2"/>
  </mergeCells>
  <printOptions/>
  <pageMargins left="0.71" right="0.7874015748031497" top="0.984251968503937" bottom="0.984251968503937" header="0.37" footer="0"/>
  <pageSetup fitToHeight="1" fitToWidth="1" horizontalDpi="600" verticalDpi="600" orientation="portrait" paperSize="9" scale="88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fjalaminos</dc:creator>
  <cp:keywords/>
  <dc:description/>
  <cp:lastModifiedBy> </cp:lastModifiedBy>
  <cp:lastPrinted>2008-10-20T09:34:17Z</cp:lastPrinted>
  <dcterms:created xsi:type="dcterms:W3CDTF">2005-04-14T10:12:01Z</dcterms:created>
  <dcterms:modified xsi:type="dcterms:W3CDTF">2010-01-13T08:25:33Z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